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8556C8E9-8B07-454C-8BF1-87EB34C47C16}" xr6:coauthVersionLast="3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Меню 1-3 лет" sheetId="2" r:id="rId1"/>
    <sheet name="Меню 3-7 лет" sheetId="4" r:id="rId2"/>
    <sheet name="Ведомость 1-3" sheetId="3" r:id="rId3"/>
    <sheet name="Ведомость 3-7" sheetId="7" r:id="rId4"/>
  </sheets>
  <calcPr calcId="179021"/>
</workbook>
</file>

<file path=xl/calcChain.xml><?xml version="1.0" encoding="utf-8"?>
<calcChain xmlns="http://schemas.openxmlformats.org/spreadsheetml/2006/main">
  <c r="E168" i="2" l="1"/>
  <c r="F168" i="2"/>
  <c r="G168" i="2"/>
  <c r="D168" i="2"/>
  <c r="C168" i="2"/>
  <c r="E241" i="4"/>
  <c r="F241" i="4"/>
  <c r="G241" i="4"/>
  <c r="D241" i="4"/>
  <c r="D240" i="4"/>
  <c r="E240" i="4"/>
  <c r="F240" i="4"/>
  <c r="G240" i="4"/>
  <c r="C240" i="4"/>
  <c r="D239" i="4"/>
  <c r="E239" i="4"/>
  <c r="F239" i="4"/>
  <c r="G239" i="4"/>
  <c r="C239" i="4"/>
  <c r="D238" i="4"/>
  <c r="E238" i="4"/>
  <c r="F238" i="4"/>
  <c r="G238" i="4"/>
  <c r="C238" i="4"/>
  <c r="E234" i="4"/>
  <c r="F234" i="4"/>
  <c r="G234" i="4"/>
  <c r="D234" i="4"/>
  <c r="E233" i="4"/>
  <c r="F233" i="4"/>
  <c r="G233" i="4"/>
  <c r="D233" i="4"/>
  <c r="C233" i="4"/>
  <c r="E227" i="4"/>
  <c r="F227" i="4"/>
  <c r="G227" i="4"/>
  <c r="D227" i="4"/>
  <c r="C227" i="4"/>
  <c r="E219" i="4"/>
  <c r="F219" i="4"/>
  <c r="G219" i="4"/>
  <c r="D219" i="4"/>
  <c r="C219" i="4"/>
  <c r="E211" i="4"/>
  <c r="F211" i="4"/>
  <c r="G211" i="4"/>
  <c r="D211" i="4"/>
  <c r="C211" i="4"/>
  <c r="E205" i="4"/>
  <c r="F205" i="4"/>
  <c r="G205" i="4"/>
  <c r="D205" i="4"/>
  <c r="C205" i="4"/>
  <c r="E197" i="4"/>
  <c r="F197" i="4"/>
  <c r="F212" i="4" s="1"/>
  <c r="G197" i="4"/>
  <c r="D197" i="4"/>
  <c r="C197" i="4"/>
  <c r="C190" i="4"/>
  <c r="C184" i="4"/>
  <c r="G184" i="4"/>
  <c r="F184" i="4"/>
  <c r="E184" i="4"/>
  <c r="D184" i="4"/>
  <c r="E176" i="4"/>
  <c r="F176" i="4"/>
  <c r="G176" i="4"/>
  <c r="D176" i="4"/>
  <c r="C176" i="4"/>
  <c r="E212" i="4" l="1"/>
  <c r="G212" i="4"/>
  <c r="D191" i="4"/>
  <c r="G191" i="4"/>
  <c r="F191" i="4"/>
  <c r="E191" i="4"/>
  <c r="E169" i="4" l="1"/>
  <c r="F169" i="4"/>
  <c r="G169" i="4"/>
  <c r="D169" i="4"/>
  <c r="C169" i="4"/>
  <c r="E162" i="4"/>
  <c r="F162" i="4"/>
  <c r="G162" i="4"/>
  <c r="D162" i="4"/>
  <c r="C162" i="4"/>
  <c r="E154" i="4"/>
  <c r="E170" i="4" s="1"/>
  <c r="F154" i="4"/>
  <c r="F170" i="4" s="1"/>
  <c r="G154" i="4"/>
  <c r="G170" i="4" s="1"/>
  <c r="D154" i="4"/>
  <c r="D170" i="4" s="1"/>
  <c r="C154" i="4"/>
  <c r="E146" i="4"/>
  <c r="F146" i="4"/>
  <c r="G146" i="4"/>
  <c r="D146" i="4"/>
  <c r="C146" i="4"/>
  <c r="E142" i="4"/>
  <c r="F142" i="4"/>
  <c r="G142" i="4"/>
  <c r="D142" i="4"/>
  <c r="C142" i="4"/>
  <c r="E135" i="4"/>
  <c r="F135" i="4"/>
  <c r="G135" i="4"/>
  <c r="D135" i="4"/>
  <c r="C135" i="4"/>
  <c r="E119" i="4"/>
  <c r="F119" i="4"/>
  <c r="G119" i="4"/>
  <c r="D119" i="4"/>
  <c r="C119" i="4"/>
  <c r="E112" i="4"/>
  <c r="F112" i="4"/>
  <c r="G112" i="4"/>
  <c r="D112" i="4"/>
  <c r="C112" i="4"/>
  <c r="E104" i="4"/>
  <c r="F104" i="4"/>
  <c r="G104" i="4"/>
  <c r="D104" i="4"/>
  <c r="C104" i="4"/>
  <c r="E97" i="4"/>
  <c r="F97" i="4"/>
  <c r="G97" i="4"/>
  <c r="D97" i="4"/>
  <c r="C97" i="4"/>
  <c r="C90" i="4"/>
  <c r="E90" i="4"/>
  <c r="F90" i="4"/>
  <c r="G90" i="4"/>
  <c r="D90" i="4"/>
  <c r="G82" i="4"/>
  <c r="F82" i="4"/>
  <c r="E82" i="4"/>
  <c r="D82" i="4"/>
  <c r="C82" i="4"/>
  <c r="C73" i="4"/>
  <c r="E73" i="4"/>
  <c r="F73" i="4"/>
  <c r="G73" i="4"/>
  <c r="D73" i="4"/>
  <c r="E66" i="4"/>
  <c r="F66" i="4"/>
  <c r="G66" i="4"/>
  <c r="D66" i="4"/>
  <c r="C66" i="4"/>
  <c r="E59" i="4"/>
  <c r="F59" i="4"/>
  <c r="G59" i="4"/>
  <c r="D59" i="4"/>
  <c r="C59" i="4"/>
  <c r="E52" i="4"/>
  <c r="F52" i="4"/>
  <c r="G52" i="4"/>
  <c r="D52" i="4"/>
  <c r="C52" i="4"/>
  <c r="C48" i="4"/>
  <c r="D48" i="4"/>
  <c r="E48" i="4"/>
  <c r="F48" i="4"/>
  <c r="G48" i="4"/>
  <c r="C39" i="4"/>
  <c r="E39" i="4"/>
  <c r="F39" i="4"/>
  <c r="G39" i="4"/>
  <c r="D39" i="4"/>
  <c r="C32" i="4"/>
  <c r="E19" i="4"/>
  <c r="F19" i="4"/>
  <c r="G19" i="4"/>
  <c r="D19" i="4"/>
  <c r="C19" i="4"/>
  <c r="E147" i="4" l="1"/>
  <c r="D147" i="4"/>
  <c r="G147" i="4"/>
  <c r="F147" i="4"/>
  <c r="F124" i="4"/>
  <c r="D124" i="4"/>
  <c r="G124" i="4"/>
  <c r="E124" i="4"/>
  <c r="C124" i="4"/>
  <c r="C126" i="4"/>
  <c r="D120" i="4"/>
  <c r="G120" i="4"/>
  <c r="F120" i="4"/>
  <c r="E120" i="4"/>
  <c r="D98" i="4"/>
  <c r="E98" i="4"/>
  <c r="G98" i="4"/>
  <c r="F98" i="4"/>
  <c r="F74" i="4"/>
  <c r="E74" i="4"/>
  <c r="D74" i="4"/>
  <c r="G74" i="4"/>
  <c r="G53" i="4"/>
  <c r="F53" i="4"/>
  <c r="E53" i="4"/>
  <c r="D53" i="4"/>
  <c r="G240" i="2"/>
  <c r="E239" i="2"/>
  <c r="F239" i="2"/>
  <c r="C239" i="2"/>
  <c r="D238" i="2"/>
  <c r="E238" i="2"/>
  <c r="F238" i="2"/>
  <c r="G238" i="2"/>
  <c r="C238" i="2"/>
  <c r="D237" i="2"/>
  <c r="E237" i="2"/>
  <c r="F237" i="2"/>
  <c r="G237" i="2"/>
  <c r="C237" i="2"/>
  <c r="E233" i="2"/>
  <c r="E232" i="2"/>
  <c r="F232" i="2"/>
  <c r="G232" i="2"/>
  <c r="D232" i="2"/>
  <c r="C232" i="2"/>
  <c r="E226" i="2"/>
  <c r="F226" i="2"/>
  <c r="G226" i="2"/>
  <c r="D226" i="2"/>
  <c r="C226" i="2"/>
  <c r="E218" i="2"/>
  <c r="F218" i="2"/>
  <c r="G218" i="2"/>
  <c r="D218" i="2"/>
  <c r="C218" i="2"/>
  <c r="E210" i="2"/>
  <c r="F210" i="2"/>
  <c r="G210" i="2"/>
  <c r="D210" i="2"/>
  <c r="C210" i="2"/>
  <c r="E204" i="2"/>
  <c r="F204" i="2"/>
  <c r="G204" i="2"/>
  <c r="D204" i="2"/>
  <c r="C204" i="2"/>
  <c r="E196" i="2"/>
  <c r="F196" i="2"/>
  <c r="G196" i="2"/>
  <c r="D196" i="2"/>
  <c r="C196" i="2"/>
  <c r="E175" i="2"/>
  <c r="F175" i="2"/>
  <c r="G175" i="2"/>
  <c r="D175" i="2"/>
  <c r="C175" i="2"/>
  <c r="C189" i="2"/>
  <c r="E183" i="2"/>
  <c r="F183" i="2"/>
  <c r="G183" i="2"/>
  <c r="D183" i="2"/>
  <c r="C183" i="2"/>
  <c r="G239" i="2"/>
  <c r="D239" i="2"/>
  <c r="E161" i="2"/>
  <c r="F161" i="2"/>
  <c r="G161" i="2"/>
  <c r="D161" i="2"/>
  <c r="C161" i="2"/>
  <c r="E153" i="2"/>
  <c r="F153" i="2"/>
  <c r="G153" i="2"/>
  <c r="D153" i="2"/>
  <c r="C153" i="2"/>
  <c r="E145" i="2"/>
  <c r="F145" i="2"/>
  <c r="G145" i="2"/>
  <c r="D145" i="2"/>
  <c r="C145" i="2"/>
  <c r="E141" i="2"/>
  <c r="F141" i="2"/>
  <c r="G141" i="2"/>
  <c r="D141" i="2"/>
  <c r="C141" i="2"/>
  <c r="E134" i="2"/>
  <c r="F134" i="2"/>
  <c r="G134" i="2"/>
  <c r="D134" i="2"/>
  <c r="C134" i="2"/>
  <c r="C118" i="2"/>
  <c r="E118" i="2"/>
  <c r="F118" i="2"/>
  <c r="G118" i="2"/>
  <c r="D118" i="2"/>
  <c r="C111" i="2"/>
  <c r="E111" i="2"/>
  <c r="F111" i="2"/>
  <c r="G111" i="2"/>
  <c r="D111" i="2"/>
  <c r="E103" i="2"/>
  <c r="F103" i="2"/>
  <c r="G103" i="2"/>
  <c r="D103" i="2"/>
  <c r="C103" i="2"/>
  <c r="C96" i="2"/>
  <c r="C89" i="2"/>
  <c r="E89" i="2"/>
  <c r="F89" i="2"/>
  <c r="G89" i="2"/>
  <c r="D89" i="2"/>
  <c r="E81" i="2"/>
  <c r="F81" i="2"/>
  <c r="G81" i="2"/>
  <c r="D81" i="2"/>
  <c r="C81" i="2"/>
  <c r="C72" i="2"/>
  <c r="E72" i="2"/>
  <c r="F72" i="2"/>
  <c r="G72" i="2"/>
  <c r="D72" i="2"/>
  <c r="E65" i="2"/>
  <c r="F65" i="2"/>
  <c r="G65" i="2"/>
  <c r="D65" i="2"/>
  <c r="C65" i="2"/>
  <c r="E58" i="2"/>
  <c r="F58" i="2"/>
  <c r="G58" i="2"/>
  <c r="D58" i="2"/>
  <c r="C58" i="2"/>
  <c r="E211" i="2" l="1"/>
  <c r="D211" i="2"/>
  <c r="G211" i="2"/>
  <c r="F190" i="2"/>
  <c r="D190" i="2"/>
  <c r="G190" i="2"/>
  <c r="F169" i="2"/>
  <c r="F240" i="2" s="1"/>
  <c r="E169" i="2"/>
  <c r="E240" i="2" s="1"/>
  <c r="E190" i="2"/>
  <c r="E119" i="2"/>
  <c r="D169" i="2"/>
  <c r="D240" i="2" s="1"/>
  <c r="G146" i="2"/>
  <c r="D146" i="2"/>
  <c r="F146" i="2"/>
  <c r="D119" i="2"/>
  <c r="G119" i="2"/>
  <c r="F119" i="2"/>
  <c r="D73" i="2"/>
  <c r="G73" i="2"/>
  <c r="F73" i="2"/>
  <c r="E73" i="2"/>
  <c r="E51" i="2" l="1"/>
  <c r="F51" i="2"/>
  <c r="G51" i="2"/>
  <c r="D51" i="2"/>
  <c r="C51" i="2"/>
  <c r="E47" i="2"/>
  <c r="F47" i="2"/>
  <c r="G47" i="2"/>
  <c r="D47" i="2"/>
  <c r="C47" i="2"/>
  <c r="E38" i="2"/>
  <c r="F38" i="2"/>
  <c r="G38" i="2"/>
  <c r="D38" i="2"/>
  <c r="C38" i="2"/>
  <c r="G31" i="2"/>
  <c r="C31" i="2"/>
  <c r="C26" i="2"/>
  <c r="C124" i="2" l="1"/>
  <c r="C125" i="2"/>
  <c r="D52" i="2"/>
  <c r="G52" i="2"/>
  <c r="F52" i="2"/>
  <c r="E52" i="2"/>
  <c r="E19" i="2" l="1"/>
  <c r="E123" i="2" s="1"/>
  <c r="F19" i="2"/>
  <c r="F123" i="2" s="1"/>
  <c r="G19" i="2"/>
  <c r="G123" i="2" s="1"/>
  <c r="D19" i="2"/>
  <c r="D123" i="2" s="1"/>
  <c r="C19" i="2"/>
  <c r="C123" i="2" s="1"/>
  <c r="G96" i="2" l="1"/>
  <c r="N8" i="3"/>
  <c r="N9" i="3"/>
  <c r="N10" i="3"/>
  <c r="N11" i="3"/>
  <c r="N12" i="3"/>
  <c r="N13" i="3"/>
  <c r="N15" i="3"/>
  <c r="N17" i="3"/>
  <c r="N20" i="3"/>
  <c r="N27" i="3"/>
  <c r="N28" i="3"/>
  <c r="N29" i="3"/>
  <c r="N30" i="3"/>
  <c r="N31" i="3"/>
  <c r="N35" i="3"/>
  <c r="N8" i="7"/>
  <c r="N10" i="7"/>
  <c r="N11" i="7"/>
  <c r="N12" i="7"/>
  <c r="N13" i="7"/>
  <c r="N17" i="7"/>
  <c r="N29" i="7"/>
  <c r="N35" i="7"/>
  <c r="G97" i="2" l="1"/>
  <c r="G125" i="2"/>
  <c r="E31" i="2" l="1"/>
  <c r="O28" i="7" l="1"/>
  <c r="O28" i="3"/>
  <c r="O19" i="7"/>
  <c r="O34" i="7"/>
  <c r="O34" i="3"/>
  <c r="O35" i="7"/>
  <c r="O33" i="7"/>
  <c r="O32" i="7"/>
  <c r="O31" i="7"/>
  <c r="O30" i="7"/>
  <c r="O29" i="7"/>
  <c r="O27" i="7"/>
  <c r="O26" i="7"/>
  <c r="O25" i="7"/>
  <c r="O24" i="7"/>
  <c r="O23" i="7"/>
  <c r="O22" i="7"/>
  <c r="O21" i="7"/>
  <c r="O20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D32" i="4" l="1"/>
  <c r="D126" i="4" s="1"/>
  <c r="E32" i="4"/>
  <c r="E126" i="4" s="1"/>
  <c r="F32" i="4"/>
  <c r="F126" i="4" s="1"/>
  <c r="G32" i="4"/>
  <c r="G126" i="4" s="1"/>
  <c r="G26" i="4"/>
  <c r="F26" i="4"/>
  <c r="E26" i="4"/>
  <c r="D26" i="4"/>
  <c r="D125" i="4" s="1"/>
  <c r="C26" i="4"/>
  <c r="C125" i="4" s="1"/>
  <c r="F33" i="4" l="1"/>
  <c r="F127" i="4" s="1"/>
  <c r="F125" i="4"/>
  <c r="G33" i="4"/>
  <c r="G127" i="4" s="1"/>
  <c r="G125" i="4"/>
  <c r="E33" i="4"/>
  <c r="E127" i="4" s="1"/>
  <c r="E125" i="4"/>
  <c r="D33" i="4"/>
  <c r="D127" i="4" s="1"/>
  <c r="D31" i="2" l="1"/>
  <c r="O35" i="3"/>
  <c r="O33" i="3"/>
  <c r="O32" i="3"/>
  <c r="O31" i="3"/>
  <c r="O30" i="3"/>
  <c r="O29" i="3"/>
  <c r="O27" i="3"/>
  <c r="O26" i="3"/>
  <c r="O25" i="3"/>
  <c r="O24" i="3"/>
  <c r="O23" i="3"/>
  <c r="O22" i="3"/>
  <c r="O21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D96" i="2" l="1"/>
  <c r="E96" i="2"/>
  <c r="E125" i="2" s="1"/>
  <c r="F96" i="2"/>
  <c r="F97" i="2" s="1"/>
  <c r="D97" i="2" l="1"/>
  <c r="D125" i="2"/>
  <c r="D26" i="2"/>
  <c r="E26" i="2"/>
  <c r="F26" i="2"/>
  <c r="G26" i="2"/>
  <c r="G32" i="2" l="1"/>
  <c r="G126" i="2" s="1"/>
  <c r="G124" i="2"/>
  <c r="F32" i="2"/>
  <c r="F124" i="2"/>
  <c r="E32" i="2"/>
  <c r="E126" i="2" s="1"/>
  <c r="E124" i="2"/>
  <c r="D32" i="2"/>
  <c r="D126" i="2" s="1"/>
  <c r="D124" i="2"/>
</calcChain>
</file>

<file path=xl/sharedStrings.xml><?xml version="1.0" encoding="utf-8"?>
<sst xmlns="http://schemas.openxmlformats.org/spreadsheetml/2006/main" count="993" uniqueCount="294">
  <si>
    <t>Завтрак</t>
  </si>
  <si>
    <t>Обед</t>
  </si>
  <si>
    <t>Уплотненный полдник</t>
  </si>
  <si>
    <t>«Утверждаю»</t>
  </si>
  <si>
    <t>Меню приготавливаемых блюд, в соответствии с СанПиН 2.3/2.4.3590-20</t>
  </si>
  <si>
    <t>Возрастная категория:  от 1 до 3 лет</t>
  </si>
  <si>
    <t xml:space="preserve">Прием пищи </t>
  </si>
  <si>
    <t>Наименование блюда</t>
  </si>
  <si>
    <t>№ рецептуры</t>
  </si>
  <si>
    <t>Белки</t>
  </si>
  <si>
    <t>Жиры</t>
  </si>
  <si>
    <t>Углеводы</t>
  </si>
  <si>
    <t>Неделя 1</t>
  </si>
  <si>
    <t>День 1 (Понедельник)</t>
  </si>
  <si>
    <t>Итого за завтрак:</t>
  </si>
  <si>
    <t>Итого за обед:</t>
  </si>
  <si>
    <t>Итого за день 1:</t>
  </si>
  <si>
    <t>День 2 (Вторник)</t>
  </si>
  <si>
    <t>Итого за день 2:</t>
  </si>
  <si>
    <t>День 3 (Среда)</t>
  </si>
  <si>
    <t>Обед:</t>
  </si>
  <si>
    <t>Итого за день 3:</t>
  </si>
  <si>
    <t>День 4 (Четверг)</t>
  </si>
  <si>
    <t>Итого за день 4:</t>
  </si>
  <si>
    <t>День 5 (Пятница)</t>
  </si>
  <si>
    <t>Итого за обед</t>
  </si>
  <si>
    <t>Итого за день 5:</t>
  </si>
  <si>
    <t>Неделя 2</t>
  </si>
  <si>
    <t>День 6</t>
  </si>
  <si>
    <t>Итого за 6 день:</t>
  </si>
  <si>
    <t>День 7</t>
  </si>
  <si>
    <t>Итого за день 7:</t>
  </si>
  <si>
    <t>День 8</t>
  </si>
  <si>
    <t>Итого за день 8:</t>
  </si>
  <si>
    <t>День 9</t>
  </si>
  <si>
    <t>Итого за день 9:</t>
  </si>
  <si>
    <t>День 10</t>
  </si>
  <si>
    <t>Итого за день 10:</t>
  </si>
  <si>
    <t>Прием пищи: четырехразовый (завтрак, второй завтрак, обед, уплотненный полдник)</t>
  </si>
  <si>
    <t>Итого за уплотненный полдник:</t>
  </si>
  <si>
    <t xml:space="preserve"> Заведующий МБДОУ</t>
  </si>
  <si>
    <t>____________ М.М. Костырина</t>
  </si>
  <si>
    <r>
      <t xml:space="preserve">Кофейный напиток с молоком </t>
    </r>
    <r>
      <rPr>
        <b/>
        <sz val="10"/>
        <color indexed="8"/>
        <rFont val="Times New Roman"/>
        <family val="1"/>
        <charset val="204"/>
      </rPr>
      <t>(кофейный напиток, сахар, молоко 2,5%)</t>
    </r>
  </si>
  <si>
    <t>ТТК №465-П</t>
  </si>
  <si>
    <t>35</t>
  </si>
  <si>
    <t>ТТК №63-П</t>
  </si>
  <si>
    <t>ТТК №139-П</t>
  </si>
  <si>
    <r>
      <t xml:space="preserve">Суп молочный с макаронными изделиями </t>
    </r>
    <r>
      <rPr>
        <b/>
        <sz val="10"/>
        <color theme="1"/>
        <rFont val="Times New Roman"/>
        <family val="1"/>
        <charset val="204"/>
      </rPr>
      <t>(молоко 2,5%, масло сливочное 72,5%, сахар, макаронные изделия, соль йодированная)</t>
    </r>
  </si>
  <si>
    <t>ТТК № 446-П</t>
  </si>
  <si>
    <r>
      <t xml:space="preserve">Салат из свеклы с изюмом </t>
    </r>
    <r>
      <rPr>
        <b/>
        <sz val="10"/>
        <color indexed="8"/>
        <rFont val="Times New Roman"/>
        <family val="1"/>
        <charset val="204"/>
      </rPr>
      <t>(свекла, изюм, масло подсолнечное)</t>
    </r>
  </si>
  <si>
    <t>ТТК №29-П</t>
  </si>
  <si>
    <t>Хлеб ржаной</t>
  </si>
  <si>
    <t>Хлеб пшеничный</t>
  </si>
  <si>
    <t>ТК № 574-П</t>
  </si>
  <si>
    <t>ТК № 573-П</t>
  </si>
  <si>
    <t>ТТК № 495-П</t>
  </si>
  <si>
    <t>ТТК №104-П</t>
  </si>
  <si>
    <r>
      <t xml:space="preserve">Щи из свежей капусты с картофелем </t>
    </r>
    <r>
      <rPr>
        <b/>
        <sz val="10"/>
        <color theme="1"/>
        <rFont val="Times New Roman"/>
        <family val="1"/>
        <charset val="204"/>
      </rPr>
      <t>(картофель, капуста свежая, морковь, лук репчатый, масло подсолнечное, соль йодированная, томатная паста, сметана 15%) 150/10</t>
    </r>
  </si>
  <si>
    <t>ТТК №375-П</t>
  </si>
  <si>
    <r>
      <t xml:space="preserve">Плов из курицы </t>
    </r>
    <r>
      <rPr>
        <b/>
        <sz val="10"/>
        <color indexed="8"/>
        <rFont val="Times New Roman"/>
        <family val="1"/>
        <charset val="204"/>
      </rPr>
      <t>(курица потрошёная 1 кат. курица потрошёная 1 кат. (или филе куриное, или цыпленок-бройлер 1 кат. потр.), крупа рисовая, морковь, лук репчатый, томатная паста, масло сливочное 72,5%, соль йодированная)</t>
    </r>
  </si>
  <si>
    <r>
      <t xml:space="preserve">Чай с сахаром </t>
    </r>
    <r>
      <rPr>
        <b/>
        <sz val="10"/>
        <color indexed="8"/>
        <rFont val="Times New Roman"/>
        <family val="1"/>
        <charset val="204"/>
      </rPr>
      <t>(чай черный высшего сорта, сахар)</t>
    </r>
  </si>
  <si>
    <t>ТТК № 457-П</t>
  </si>
  <si>
    <t>ТК № 312-П</t>
  </si>
  <si>
    <r>
      <t xml:space="preserve">Рыба, запеченная с картофелем под молочным соусом </t>
    </r>
    <r>
      <rPr>
        <b/>
        <sz val="10"/>
        <color theme="1"/>
        <rFont val="Times New Roman"/>
        <family val="1"/>
        <charset val="204"/>
      </rPr>
      <t>(горбуша, картофель, сыр твердых (полутвердых) сортов, масло сливочное 72,5%, мука пшеничная, молоко 2,5%, масло подсолнечное, соль йодированная)</t>
    </r>
  </si>
  <si>
    <r>
      <t xml:space="preserve">Булочка домашняя </t>
    </r>
    <r>
      <rPr>
        <b/>
        <sz val="10"/>
        <color theme="1"/>
        <rFont val="Times New Roman"/>
        <family val="1"/>
        <charset val="204"/>
      </rPr>
      <t>(мука пшеничная, сахар, яйцо куриное 1 кат., масло сливочное 72,5%, дрожжи хлебопекарные, соль йодированная)</t>
    </r>
  </si>
  <si>
    <t>ТТК № 460-П</t>
  </si>
  <si>
    <r>
      <t xml:space="preserve">Чай с молоком с сахаром </t>
    </r>
    <r>
      <rPr>
        <b/>
        <sz val="10"/>
        <color indexed="8"/>
        <rFont val="Times New Roman"/>
        <family val="1"/>
        <charset val="204"/>
      </rPr>
      <t>(чай черный высшего сорта, молоко 2,5%, сахар)</t>
    </r>
  </si>
  <si>
    <t>ТТК № 69-П</t>
  </si>
  <si>
    <t>ТТК № 230-П</t>
  </si>
  <si>
    <t>ТТК № 501-П</t>
  </si>
  <si>
    <t>ТТК № 25-П</t>
  </si>
  <si>
    <r>
      <t xml:space="preserve">Салат из моркови с зеленым горошком </t>
    </r>
    <r>
      <rPr>
        <b/>
        <sz val="10"/>
        <color indexed="8"/>
        <rFont val="Times New Roman"/>
        <family val="1"/>
        <charset val="204"/>
      </rPr>
      <t>(морковь, горошек зеленый консервированный, масло подсолнечное, соль йодированная)</t>
    </r>
  </si>
  <si>
    <r>
      <t xml:space="preserve">Напиток из шиповника </t>
    </r>
    <r>
      <rPr>
        <b/>
        <sz val="10"/>
        <color indexed="8"/>
        <rFont val="Times New Roman"/>
        <family val="1"/>
        <charset val="204"/>
      </rPr>
      <t>(плоды шиповника сушеные (целые плоды), сахар)</t>
    </r>
  </si>
  <si>
    <t>ТТК № 496-П</t>
  </si>
  <si>
    <t>ТТК № 114/1-П</t>
  </si>
  <si>
    <r>
      <t xml:space="preserve">Картофельное пюре </t>
    </r>
    <r>
      <rPr>
        <b/>
        <sz val="10"/>
        <color theme="1"/>
        <rFont val="Times New Roman"/>
        <family val="1"/>
        <charset val="204"/>
      </rPr>
      <t>(картофель, молоко 2,5%, масло сливочное 72,5%, соль йодированная)</t>
    </r>
  </si>
  <si>
    <t>ТТК № 377-П</t>
  </si>
  <si>
    <r>
      <t xml:space="preserve">Котлеты "Пермские" </t>
    </r>
    <r>
      <rPr>
        <b/>
        <sz val="10"/>
        <color indexed="8"/>
        <rFont val="Times New Roman"/>
        <family val="1"/>
        <charset val="204"/>
      </rPr>
      <t>(говядина 1 кат. (или говядина б/к), хлеб пшеничный, молоко 2,5%, масло подсолнечное, сухари панировочные, яйцо куриное 1 кат., лук репчатый, соль йодированная)</t>
    </r>
  </si>
  <si>
    <t>ТТК № 341-П</t>
  </si>
  <si>
    <r>
      <t>Молоко кипяченое</t>
    </r>
    <r>
      <rPr>
        <b/>
        <sz val="10"/>
        <color indexed="8"/>
        <rFont val="Times New Roman"/>
        <family val="1"/>
        <charset val="204"/>
      </rPr>
      <t xml:space="preserve"> (молоко 2,5%)</t>
    </r>
  </si>
  <si>
    <t>Банан свежий</t>
  </si>
  <si>
    <t>ТТК № 422-П</t>
  </si>
  <si>
    <r>
      <t xml:space="preserve">Соус красный основной </t>
    </r>
    <r>
      <rPr>
        <b/>
        <sz val="10"/>
        <color indexed="8"/>
        <rFont val="Times New Roman"/>
        <family val="1"/>
        <charset val="204"/>
      </rPr>
      <t>(томатная паста, морковь, мука пшеничная, лук репчатый, масло сливочное 72,5%, сахар, соль йодированная)</t>
    </r>
  </si>
  <si>
    <r>
      <t>Соус сметанный сладкий</t>
    </r>
    <r>
      <rPr>
        <b/>
        <sz val="10"/>
        <color indexed="8"/>
        <rFont val="Times New Roman"/>
        <family val="1"/>
        <charset val="204"/>
      </rPr>
      <t xml:space="preserve"> (сметана 15%, молоко 2,5%, сахар, мука пшеничная)</t>
    </r>
  </si>
  <si>
    <r>
      <t xml:space="preserve">Запеканка из творога </t>
    </r>
    <r>
      <rPr>
        <b/>
        <sz val="10"/>
        <color theme="1"/>
        <rFont val="Times New Roman"/>
        <family val="1"/>
        <charset val="204"/>
      </rPr>
      <t>(творог 9%, яйцо куриное 1 кат., крупа манная, сахар, сухари панировочные, сметана 15%, масло подсолнечное, масло сливочное 72,5%)</t>
    </r>
  </si>
  <si>
    <t>ТТК №233-П</t>
  </si>
  <si>
    <t>Йогурт питьевой 2,5%</t>
  </si>
  <si>
    <t>ТТК №18-П</t>
  </si>
  <si>
    <r>
      <t xml:space="preserve">Салат из свежих помидоров и огурцов </t>
    </r>
    <r>
      <rPr>
        <b/>
        <sz val="10"/>
        <color indexed="8"/>
        <rFont val="Times New Roman"/>
        <family val="1"/>
        <charset val="204"/>
      </rPr>
      <t xml:space="preserve"> (помидоры и огурцы свежие, лук репчатый, соль йодированная, масло подсолнечное)</t>
    </r>
  </si>
  <si>
    <t>ТТК №115-П</t>
  </si>
  <si>
    <r>
      <t xml:space="preserve">Кисель из ягод свежемороженых </t>
    </r>
    <r>
      <rPr>
        <b/>
        <sz val="10"/>
        <color indexed="8"/>
        <rFont val="Times New Roman"/>
        <family val="1"/>
        <charset val="204"/>
      </rPr>
      <t>(ягоды свежемороженые, сахар, крахмал картофельный)</t>
    </r>
  </si>
  <si>
    <t>Закуска порционная огурцы соленые</t>
  </si>
  <si>
    <r>
      <t xml:space="preserve">Пюре из гороха с маслом </t>
    </r>
    <r>
      <rPr>
        <b/>
        <sz val="10"/>
        <color theme="1"/>
        <rFont val="Times New Roman"/>
        <family val="1"/>
        <charset val="204"/>
      </rPr>
      <t>(горох лущеный, масло сливочное 72,5%, соль йодированная)</t>
    </r>
  </si>
  <si>
    <r>
      <t xml:space="preserve">Печенье "Домашнее" </t>
    </r>
    <r>
      <rPr>
        <b/>
        <sz val="10"/>
        <color indexed="8"/>
        <rFont val="Times New Roman"/>
        <family val="1"/>
        <charset val="204"/>
      </rPr>
      <t>(мука пшеничная, сахар, масло сливочное 72,5%, яйцо куриное 1 кат., соль йодированная)</t>
    </r>
  </si>
  <si>
    <r>
      <t xml:space="preserve">Омлет натуральный </t>
    </r>
    <r>
      <rPr>
        <b/>
        <sz val="10"/>
        <color theme="1"/>
        <rFont val="Times New Roman"/>
        <family val="1"/>
        <charset val="204"/>
      </rPr>
      <t>(яйцо куриное 1 кат., молоко 2,5%, сливочное масло 72,5%, соль йодированная) 130/5</t>
    </r>
  </si>
  <si>
    <t>Закуска порционная горошек зеленый консервированный</t>
  </si>
  <si>
    <t>Яблоко свежее</t>
  </si>
  <si>
    <t>ТТК № 82-П</t>
  </si>
  <si>
    <t>ТТК № 15-П</t>
  </si>
  <si>
    <r>
      <t xml:space="preserve">Салат из свежих огурцов с луком </t>
    </r>
    <r>
      <rPr>
        <b/>
        <sz val="10"/>
        <color indexed="8"/>
        <rFont val="Times New Roman"/>
        <family val="1"/>
        <charset val="204"/>
      </rPr>
      <t>(огурцы свежие, лук репчатый, масло подсолнечное, соль йодированная)</t>
    </r>
  </si>
  <si>
    <t>ТТК № 74-Т</t>
  </si>
  <si>
    <t>ТТК № 152-П</t>
  </si>
  <si>
    <r>
      <t xml:space="preserve">Картофель отварной </t>
    </r>
    <r>
      <rPr>
        <b/>
        <sz val="10"/>
        <color indexed="8"/>
        <rFont val="Times New Roman"/>
        <family val="1"/>
        <charset val="204"/>
      </rPr>
      <t>(картофель, масло сливочное 72,5%, соль йодированная)</t>
    </r>
  </si>
  <si>
    <t>ТТК № 307-П</t>
  </si>
  <si>
    <r>
      <t xml:space="preserve">Биточки рыбные с маслом сливочным </t>
    </r>
    <r>
      <rPr>
        <b/>
        <sz val="10"/>
        <color theme="1"/>
        <rFont val="Times New Roman"/>
        <family val="1"/>
        <charset val="204"/>
      </rPr>
      <t>(горбуша, хлеб пшеничный, молоко 2,5%, масло подсолнечное, масло сливочное 72,5%, соль йодированная) 50/5</t>
    </r>
  </si>
  <si>
    <r>
      <t xml:space="preserve">Чай с лимоном </t>
    </r>
    <r>
      <rPr>
        <b/>
        <sz val="10"/>
        <color indexed="8"/>
        <rFont val="Times New Roman"/>
        <family val="1"/>
        <charset val="204"/>
      </rPr>
      <t>(чай черный высшего сорта, сахар, лимон)</t>
    </r>
  </si>
  <si>
    <r>
      <t>Каша гречневая рассыпчатая</t>
    </r>
    <r>
      <rPr>
        <b/>
        <sz val="10"/>
        <color theme="1"/>
        <rFont val="Times New Roman"/>
        <family val="1"/>
        <charset val="204"/>
      </rPr>
      <t xml:space="preserve"> (крупа гречневая, масло сливочное 72,5%, соль йодированная)</t>
    </r>
  </si>
  <si>
    <r>
      <t xml:space="preserve">Булочка российская </t>
    </r>
    <r>
      <rPr>
        <b/>
        <sz val="10"/>
        <color indexed="8"/>
        <rFont val="Times New Roman"/>
        <family val="1"/>
        <charset val="204"/>
      </rPr>
      <t>(мука пшеничная, сахар, яйцо куриное 1 кат., масло сливочное 72,5%, дрожжи хлебопекарные, молоко 2,5%, ванилин, соль йодированная)</t>
    </r>
  </si>
  <si>
    <t>135</t>
  </si>
  <si>
    <t>ТТК № 462-П</t>
  </si>
  <si>
    <r>
      <t xml:space="preserve">Какао с молоком </t>
    </r>
    <r>
      <rPr>
        <b/>
        <sz val="10"/>
        <color indexed="8"/>
        <rFont val="Times New Roman"/>
        <family val="1"/>
        <charset val="204"/>
      </rPr>
      <t>(какао-порошок, сахар, молоко 2,5%)</t>
    </r>
  </si>
  <si>
    <t>ТТК № 235-П</t>
  </si>
  <si>
    <t>ТТК № 22-Т</t>
  </si>
  <si>
    <r>
      <t xml:space="preserve">Салат "Зимний" </t>
    </r>
    <r>
      <rPr>
        <b/>
        <sz val="10"/>
        <color indexed="8"/>
        <rFont val="Times New Roman"/>
        <family val="1"/>
        <charset val="204"/>
      </rPr>
      <t>(картофель, морковь, лук репчатый, огурцы соленые, зеленый горошек консервированный, масло подсолнечное, соль йодированная)</t>
    </r>
  </si>
  <si>
    <t>ТТК № 95-П</t>
  </si>
  <si>
    <r>
      <t xml:space="preserve">Борщ с капустой и картофелем </t>
    </r>
    <r>
      <rPr>
        <b/>
        <sz val="10"/>
        <color theme="1"/>
        <rFont val="Times New Roman"/>
        <family val="1"/>
        <charset val="204"/>
      </rPr>
      <t>(картофель, капуста белокочанная свежая, морковь, лук репчатый, свекла, томатная паста, масло подсолнечное, сахар, соль йодированная, сметана 15%) 150/10</t>
    </r>
  </si>
  <si>
    <r>
      <t>Напиток лимонный</t>
    </r>
    <r>
      <rPr>
        <b/>
        <sz val="10"/>
        <color indexed="8"/>
        <rFont val="Times New Roman"/>
        <family val="1"/>
        <charset val="204"/>
      </rPr>
      <t xml:space="preserve"> (лимоны свежие, сахар)</t>
    </r>
  </si>
  <si>
    <r>
      <t>Курица в соусе с томатом</t>
    </r>
    <r>
      <rPr>
        <b/>
        <sz val="10"/>
        <color theme="1"/>
        <rFont val="Times New Roman"/>
        <family val="1"/>
        <charset val="204"/>
      </rPr>
      <t xml:space="preserve"> (курица потрошёная 1 кат. (или филе куриное, или цыпленок-бройлер 1 кат. потр.), морковь, лук репчатый, томатная паста, чеснок, масло сливочное 72,5%, соль йодированная, сметана 15%, мука пшеничная)</t>
    </r>
  </si>
  <si>
    <r>
      <t>Макаронные изделия отварные</t>
    </r>
    <r>
      <rPr>
        <b/>
        <sz val="10"/>
        <color theme="1"/>
        <rFont val="Times New Roman"/>
        <family val="1"/>
        <charset val="204"/>
      </rPr>
      <t xml:space="preserve"> (макаронные изделия, масло сливочное 72,5%, соль йодированная)</t>
    </r>
  </si>
  <si>
    <t>ТТК №232-П</t>
  </si>
  <si>
    <t>Закуска порционная помидоры свежие</t>
  </si>
  <si>
    <t>ТТК № 148-П</t>
  </si>
  <si>
    <t>ТТК № 376-П</t>
  </si>
  <si>
    <t>Среднее значение за 1 неделю по завтракам:</t>
  </si>
  <si>
    <t>ТТК № 236-П</t>
  </si>
  <si>
    <t>ТТК № 43-П</t>
  </si>
  <si>
    <r>
      <t xml:space="preserve">Салат картофельный с солеными огурцами </t>
    </r>
    <r>
      <rPr>
        <b/>
        <sz val="10"/>
        <color indexed="8"/>
        <rFont val="Times New Roman"/>
        <family val="1"/>
        <charset val="204"/>
      </rPr>
      <t>(картофель, огурцы соленые, лук репчатый, масло подсолнечное)</t>
    </r>
  </si>
  <si>
    <t>ТТК № 98-П</t>
  </si>
  <si>
    <t>ТТК № 359-П</t>
  </si>
  <si>
    <r>
      <t xml:space="preserve">Печень, тушеная в соусе сметанном </t>
    </r>
    <r>
      <rPr>
        <b/>
        <sz val="10"/>
        <color theme="1"/>
        <rFont val="Times New Roman"/>
        <family val="1"/>
        <charset val="204"/>
      </rPr>
      <t>(печень говяжья, мука пшеничная, масло подсолнечное, чеснок, сметана 15%, масло сливочное 72,5%, соль йодированная)</t>
    </r>
  </si>
  <si>
    <t>ТТК № 299-П</t>
  </si>
  <si>
    <r>
      <t xml:space="preserve">Рыба, тушеная в томате с овощами </t>
    </r>
    <r>
      <rPr>
        <b/>
        <sz val="10"/>
        <color theme="1"/>
        <rFont val="Times New Roman"/>
        <family val="1"/>
        <charset val="204"/>
      </rPr>
      <t>(горбуша, морковь, лук репчатый, томатная паста, масло подсолнечное, соль йодированная, сахар)</t>
    </r>
  </si>
  <si>
    <t>ТТК № 543-П</t>
  </si>
  <si>
    <r>
      <t>Булочка дорожная</t>
    </r>
    <r>
      <rPr>
        <b/>
        <sz val="10"/>
        <color indexed="8"/>
        <rFont val="Times New Roman"/>
        <family val="1"/>
        <charset val="204"/>
      </rPr>
      <t xml:space="preserve"> (мука пшеничная, сахар, масло сливочное 72,5%, дрожжи хлебопекарные, соль йодированная)</t>
    </r>
  </si>
  <si>
    <t>Снежок 2,5%</t>
  </si>
  <si>
    <t>ТТК №129-П</t>
  </si>
  <si>
    <t>ТТК №380-П</t>
  </si>
  <si>
    <r>
      <t>Капуста тушеная</t>
    </r>
    <r>
      <rPr>
        <b/>
        <sz val="10"/>
        <color theme="1"/>
        <rFont val="Times New Roman"/>
        <family val="1"/>
        <charset val="204"/>
      </rPr>
      <t xml:space="preserve"> (капуста белокочанная свежая, лук репчатый, морковь, томатное пюре, масло сливочное 72,5%, мука пшеничная, сахар, соль йодированная)</t>
    </r>
  </si>
  <si>
    <r>
      <t>Кнели из курицы с рисом</t>
    </r>
    <r>
      <rPr>
        <b/>
        <sz val="10"/>
        <color theme="1"/>
        <rFont val="Times New Roman"/>
        <family val="1"/>
        <charset val="204"/>
      </rPr>
      <t xml:space="preserve"> (курица потрошёная 1 кат. (или филе куриное, или цыпленок-бройлер 1 кат. потр.), крупа рисовая, масло сливочное 72,5%, молоко 2,5%, соль йодированная)</t>
    </r>
  </si>
  <si>
    <t>ТТК №371-П</t>
  </si>
  <si>
    <t>ТК № 582-П</t>
  </si>
  <si>
    <t>Кондитерское изделие (пряник)</t>
  </si>
  <si>
    <t>ТТК № 32-П</t>
  </si>
  <si>
    <r>
      <t xml:space="preserve">Салат из отварной свеклы с сыром </t>
    </r>
    <r>
      <rPr>
        <b/>
        <sz val="10"/>
        <color theme="1"/>
        <rFont val="Times New Roman"/>
        <family val="1"/>
        <charset val="204"/>
      </rPr>
      <t>(свекла, сыр твердых (полутвердых) сортов, масло подсолнечное, соль йодированная)</t>
    </r>
  </si>
  <si>
    <t>ТТК № 113-П</t>
  </si>
  <si>
    <t>ТТК № 166-Т</t>
  </si>
  <si>
    <r>
      <t>Рис с овощами</t>
    </r>
    <r>
      <rPr>
        <b/>
        <sz val="10"/>
        <color indexed="8"/>
        <rFont val="Times New Roman"/>
        <family val="1"/>
        <charset val="204"/>
      </rPr>
      <t xml:space="preserve"> (крупа рисовая, морковь, лук репчатый, масло сливочное 72,5%, соль йодированная)</t>
    </r>
  </si>
  <si>
    <t>ТТК № 308-П</t>
  </si>
  <si>
    <r>
      <t xml:space="preserve">Запеканка картофельная с мясом </t>
    </r>
    <r>
      <rPr>
        <b/>
        <sz val="10"/>
        <color indexed="8"/>
        <rFont val="Times New Roman"/>
        <family val="1"/>
        <charset val="204"/>
      </rPr>
      <t>(говядина 1 кат. (или говядина б/к), картофель, лук репчатый, масло сливочное 72,5%, масло подсолнечное, соль йодированная, сухари панировочные)</t>
    </r>
  </si>
  <si>
    <r>
      <t xml:space="preserve">Пирожки печеные с повидлом </t>
    </r>
    <r>
      <rPr>
        <b/>
        <sz val="10"/>
        <color theme="1"/>
        <rFont val="Times New Roman"/>
        <family val="1"/>
        <charset val="204"/>
      </rPr>
      <t>(мука пшеничная, сахар, масло сливочное 72,5%, яйцо куриное 1 кат., соль йодированная, дрожжи хлебопекарные, повидло фруктовое)</t>
    </r>
  </si>
  <si>
    <t>ТТК №140/1-П</t>
  </si>
  <si>
    <r>
      <t xml:space="preserve">Суп молочный гречневый </t>
    </r>
    <r>
      <rPr>
        <b/>
        <sz val="10"/>
        <color theme="1"/>
        <rFont val="Times New Roman"/>
        <family val="1"/>
        <charset val="204"/>
      </rPr>
      <t>(молоко 2,5%, масло сливочное 72,5%, сахар, крупа гречневая, соль йодированная)</t>
    </r>
  </si>
  <si>
    <t>ТТК № 102-Т</t>
  </si>
  <si>
    <r>
      <t xml:space="preserve">Рагу из овощей </t>
    </r>
    <r>
      <rPr>
        <b/>
        <sz val="10"/>
        <color indexed="8"/>
        <rFont val="Times New Roman"/>
        <family val="1"/>
        <charset val="204"/>
      </rPr>
      <t>(картофель, капуста белокочанная свежая, лук репчатый, морковь, масло подсолнечное, масло сливочное 72,5%, мука пшеничная, соль йодированная)</t>
    </r>
  </si>
  <si>
    <r>
      <t xml:space="preserve">Биточки из курицы </t>
    </r>
    <r>
      <rPr>
        <b/>
        <sz val="10"/>
        <color indexed="8"/>
        <rFont val="Times New Roman"/>
        <family val="1"/>
        <charset val="204"/>
      </rPr>
      <t>(курица потрошёная 1 кат. (или филе куриное, или цыпленок-бройлер 1 кат. потр.), хлеб пшеничный, молоко 2,5%, масло подсолнечное, соль йодированная)</t>
    </r>
  </si>
  <si>
    <r>
      <t>Винегрет овощной</t>
    </r>
    <r>
      <rPr>
        <b/>
        <sz val="10"/>
        <color rgb="FF000000"/>
        <rFont val="Times New Roman"/>
        <family val="1"/>
        <charset val="204"/>
      </rPr>
      <t xml:space="preserve"> (картофель, морковь, свекла, лук репчатый, огурцы соленые, масло подсолнечное, соль йодированная)</t>
    </r>
  </si>
  <si>
    <r>
      <t xml:space="preserve">Чай с повидлом </t>
    </r>
    <r>
      <rPr>
        <b/>
        <sz val="10"/>
        <color indexed="8"/>
        <rFont val="Times New Roman"/>
        <family val="1"/>
        <charset val="204"/>
      </rPr>
      <t>(чай черный высшего сорта, повидло или варенье)</t>
    </r>
  </si>
  <si>
    <r>
      <t xml:space="preserve">Макаронные изделия, запеченные с сыром </t>
    </r>
    <r>
      <rPr>
        <b/>
        <sz val="10"/>
        <color indexed="8"/>
        <rFont val="Times New Roman"/>
        <family val="1"/>
        <charset val="204"/>
      </rPr>
      <t>(макаронные изделия, сыр твердых (полутвердых) сортов, масло сливочное 72,5%, соль йодированная, масло подсолнечное)</t>
    </r>
  </si>
  <si>
    <t>ТТК № 181-П</t>
  </si>
  <si>
    <r>
      <t xml:space="preserve">Картофель, запеченный в сметанном соусе </t>
    </r>
    <r>
      <rPr>
        <b/>
        <sz val="10"/>
        <color theme="1"/>
        <rFont val="Times New Roman"/>
        <family val="1"/>
        <charset val="204"/>
      </rPr>
      <t>(картофель, сыр твердых (полутвердых) сортов, масло подсолнечное, сметана 15%, мука пшеничная, масло сливочное 72,5%, соль йодированная)</t>
    </r>
  </si>
  <si>
    <t>ТТК № 542-П</t>
  </si>
  <si>
    <t>ТТК № 279-П</t>
  </si>
  <si>
    <t>ТТК № 159-Т</t>
  </si>
  <si>
    <t>ТТК № 469-П</t>
  </si>
  <si>
    <t>ТТК № 329/1-П</t>
  </si>
  <si>
    <t>ТТК № 479-П</t>
  </si>
  <si>
    <t>ТТК № 149-П</t>
  </si>
  <si>
    <t>ТТК № 389-П</t>
  </si>
  <si>
    <t>ТТК № 216</t>
  </si>
  <si>
    <t>ТТК № 157-П</t>
  </si>
  <si>
    <t>ТТК № 268-П</t>
  </si>
  <si>
    <t>ТТК № 202-П</t>
  </si>
  <si>
    <t>ТТК № 459-П</t>
  </si>
  <si>
    <t>ТТК № 544-П</t>
  </si>
  <si>
    <t>ТТК № 367-П</t>
  </si>
  <si>
    <t>ТТК № 256-П</t>
  </si>
  <si>
    <t>ТТК № 497/1-П</t>
  </si>
  <si>
    <t>ТТК № 334-П</t>
  </si>
  <si>
    <t>ТТК № 535-П</t>
  </si>
  <si>
    <t>ТТК № 100-П</t>
  </si>
  <si>
    <t>ТТК № 372-П</t>
  </si>
  <si>
    <t>ТТК № 47-П</t>
  </si>
  <si>
    <t>ТТК № 261-П</t>
  </si>
  <si>
    <t>ТТК № 458-П</t>
  </si>
  <si>
    <t>Среднее значение за 1 неделю по обедам:</t>
  </si>
  <si>
    <t>Среднее значение за 1 неделю по уплотненным полдникам:</t>
  </si>
  <si>
    <t>Среднее значение за 1 неделю по дням:</t>
  </si>
  <si>
    <t>Среднее значение за 2 неделю по обедам:</t>
  </si>
  <si>
    <t>Среднее значение за 2 неделю по уплотненным полдникам:</t>
  </si>
  <si>
    <t>Среднее значение за 2 неделю по дням:</t>
  </si>
  <si>
    <r>
      <t xml:space="preserve">Яблоки печеные </t>
    </r>
    <r>
      <rPr>
        <b/>
        <sz val="10"/>
        <color theme="1"/>
        <rFont val="Times New Roman"/>
        <family val="1"/>
        <charset val="204"/>
      </rPr>
      <t>(яблоки свежие)</t>
    </r>
  </si>
  <si>
    <t>Ведомость контроля за рационом питания с 1 по 10 день</t>
  </si>
  <si>
    <t>Режим питания: Пятиразовый (Завтрак, 2 завтрак, обед, полдник, ужин)</t>
  </si>
  <si>
    <t>Возрастная категория: 1-3 лет</t>
  </si>
  <si>
    <t>№п/п</t>
  </si>
  <si>
    <t>Наименование группы пищевой продукции</t>
  </si>
  <si>
    <t>Норма продукции, г</t>
  </si>
  <si>
    <t>Количество пищевой продукции в нетто по дням в граммах на одного человека</t>
  </si>
  <si>
    <t>В среднем за неделю (10 дней)</t>
  </si>
  <si>
    <t>Отклонение от нормы в %</t>
  </si>
  <si>
    <t>Творог (5% - 9% м.д.ж.)</t>
  </si>
  <si>
    <t>Сметана</t>
  </si>
  <si>
    <t>Сыр</t>
  </si>
  <si>
    <r>
      <t xml:space="preserve">Мясо 1-й категории </t>
    </r>
    <r>
      <rPr>
        <sz val="12"/>
        <color rgb="FFFF0000"/>
        <rFont val="Calibri"/>
        <family val="2"/>
        <charset val="204"/>
        <scheme val="minor"/>
      </rPr>
      <t>(частичная замена на мясо птицы)</t>
    </r>
  </si>
  <si>
    <t>Птица (куры, цыплята-бройлеры, индейка - потрошенная, 1 кат.)</t>
  </si>
  <si>
    <r>
      <t xml:space="preserve">Субпродукты (печень, язык, сердце) </t>
    </r>
    <r>
      <rPr>
        <sz val="12"/>
        <color rgb="FFFF0000"/>
        <rFont val="Calibri"/>
        <family val="2"/>
        <charset val="204"/>
        <scheme val="minor"/>
      </rPr>
      <t>(частичная замена на мясо птицы)</t>
    </r>
  </si>
  <si>
    <t>Картофель</t>
  </si>
  <si>
    <t>Овощи (свежие, замороженные, консервированные), включая соленые и квашеные (не более 10% от общего количества овощей), в т.ч. томат-пюре, зелень, г</t>
  </si>
  <si>
    <t>Фрукты свежие</t>
  </si>
  <si>
    <t>Сухофрукты</t>
  </si>
  <si>
    <t>Соки фруктовые и овощные</t>
  </si>
  <si>
    <t>Витаминизированные напитки</t>
  </si>
  <si>
    <t>Крупы, бобовые</t>
  </si>
  <si>
    <t>Макаронные изделия</t>
  </si>
  <si>
    <t>Мука пшеничная</t>
  </si>
  <si>
    <t>Масло сливочное</t>
  </si>
  <si>
    <t>Масло растительное</t>
  </si>
  <si>
    <t>Кондитерские изделия</t>
  </si>
  <si>
    <t>Чай</t>
  </si>
  <si>
    <t>Какао-порошок</t>
  </si>
  <si>
    <t>Кофейный напиток</t>
  </si>
  <si>
    <t>Сахар (в том числе для приготовления блюд и напитков, в случае использования пищевой продукции промышленного выпуска, содержащих сахар выдача сахара должна быть уменьшена в зависимости от его содержания в используемом готовой пищевой продукции)</t>
  </si>
  <si>
    <t>Дрожжи хлебопекарные</t>
  </si>
  <si>
    <t>Соль пищевая поваренная йодированная</t>
  </si>
  <si>
    <r>
      <t xml:space="preserve">Бутерброд с сыром </t>
    </r>
    <r>
      <rPr>
        <b/>
        <sz val="10"/>
        <color theme="1"/>
        <rFont val="Times New Roman"/>
        <family val="1"/>
        <charset val="204"/>
      </rPr>
      <t>(батон, сыр твердых (полутвердых) сортов) 25/10</t>
    </r>
  </si>
  <si>
    <r>
      <t>Бутерброд с маслом</t>
    </r>
    <r>
      <rPr>
        <b/>
        <sz val="10"/>
        <color theme="1"/>
        <rFont val="Times New Roman"/>
        <family val="1"/>
        <charset val="204"/>
      </rPr>
      <t xml:space="preserve"> (батон, масло сливочное 72,5%) 25/10</t>
    </r>
  </si>
  <si>
    <t>35%</t>
  </si>
  <si>
    <t>30%</t>
  </si>
  <si>
    <r>
      <t xml:space="preserve">Щи из свежей капусты с картофелем </t>
    </r>
    <r>
      <rPr>
        <b/>
        <sz val="10"/>
        <color theme="1"/>
        <rFont val="Times New Roman"/>
        <family val="1"/>
        <charset val="204"/>
      </rPr>
      <t>(картофель, капуста свежая, морковь, лук репчатый, масло подсолнечное, соль йодированная, томатная паста, сметана 15%) 180/10</t>
    </r>
  </si>
  <si>
    <r>
      <t xml:space="preserve">Омлет натуральный </t>
    </r>
    <r>
      <rPr>
        <b/>
        <sz val="10"/>
        <color theme="1"/>
        <rFont val="Times New Roman"/>
        <family val="1"/>
        <charset val="204"/>
      </rPr>
      <t>(яйцо куриное 1 кат., молоко 2,5%, сливочное масло 72,5%, соль йодированная) 150/5</t>
    </r>
  </si>
  <si>
    <r>
      <t xml:space="preserve">Биточки рыбные с маслом сливочным </t>
    </r>
    <r>
      <rPr>
        <b/>
        <sz val="10"/>
        <color theme="1"/>
        <rFont val="Times New Roman"/>
        <family val="1"/>
        <charset val="204"/>
      </rPr>
      <t>(горбуша, хлеб пшеничный, молоко 2,5%, масло подсолнечное, масло сливочное 72,5%, соль йодированная) 70/5</t>
    </r>
  </si>
  <si>
    <t>155</t>
  </si>
  <si>
    <r>
      <t xml:space="preserve">Каша пшенная молочная жидкая </t>
    </r>
    <r>
      <rPr>
        <b/>
        <sz val="10"/>
        <color theme="1"/>
        <rFont val="Times New Roman"/>
        <family val="1"/>
        <charset val="204"/>
      </rPr>
      <t>(крупа пшенная, молоко 2,5%, сахар, масло сливочное 72,5%, соль йодированная) 150/5</t>
    </r>
  </si>
  <si>
    <r>
      <t xml:space="preserve">Борщ с капустой и картофелем </t>
    </r>
    <r>
      <rPr>
        <b/>
        <sz val="10"/>
        <color theme="1"/>
        <rFont val="Times New Roman"/>
        <family val="1"/>
        <charset val="204"/>
      </rPr>
      <t>(картофель, капуста белокочанная свежая, морковь, лук репчатый, свекла, томатная паста, масло подсолнечное, сахар, соль йодированная, сметана 15%) 180/10</t>
    </r>
  </si>
  <si>
    <r>
      <t xml:space="preserve">Каша пшеничная молочная жидкая </t>
    </r>
    <r>
      <rPr>
        <b/>
        <sz val="10"/>
        <color theme="1"/>
        <rFont val="Times New Roman"/>
        <family val="1"/>
        <charset val="204"/>
      </rPr>
      <t>(крупа пшеничная, молоко 2,5%, сахар, соль йодированная, масло сливочное 72,5%) 150/5</t>
    </r>
  </si>
  <si>
    <r>
      <t>Свекольник</t>
    </r>
    <r>
      <rPr>
        <b/>
        <sz val="10"/>
        <color theme="1"/>
        <rFont val="Times New Roman"/>
        <family val="1"/>
        <charset val="204"/>
      </rPr>
      <t xml:space="preserve"> (картофель, морковь, лук репчатый, свекла, томатная паста, масло подсолнечное, сахар, сметана 15%) 150/10</t>
    </r>
  </si>
  <si>
    <r>
      <t>Свекольник</t>
    </r>
    <r>
      <rPr>
        <b/>
        <sz val="10"/>
        <color theme="1"/>
        <rFont val="Times New Roman"/>
        <family val="1"/>
        <charset val="204"/>
      </rPr>
      <t xml:space="preserve"> (картофель, морковь, лук репчатый, свекла, томатная паста, масло подсолнечное, сахар, сметана 15%) 180/10</t>
    </r>
  </si>
  <si>
    <r>
      <t xml:space="preserve">Котлеты рыбные любительские </t>
    </r>
    <r>
      <rPr>
        <b/>
        <sz val="10"/>
        <color theme="1"/>
        <rFont val="Times New Roman"/>
        <family val="1"/>
        <charset val="204"/>
      </rPr>
      <t>(горбуша, хлеб пшеничный, молоко 2,5%, масло подсолнечное, морковь, лук репчатый, яйцо куриное 1 кат., соль йодированная)</t>
    </r>
  </si>
  <si>
    <r>
      <t xml:space="preserve">Рассольник Ленинградский </t>
    </r>
    <r>
      <rPr>
        <b/>
        <sz val="10"/>
        <color theme="1"/>
        <rFont val="Times New Roman"/>
        <family val="1"/>
        <charset val="204"/>
      </rPr>
      <t>(картофель, морковь, лук репчатый, крупа перловая, огурцы соленые, масло подсолнечной, соль йодированная, сметана 15%) 180/10</t>
    </r>
  </si>
  <si>
    <t>Закуска порционная огурец свежий</t>
  </si>
  <si>
    <t>Возрастная категория:  от 3 до 7 лет</t>
  </si>
  <si>
    <r>
      <t xml:space="preserve">Каша пшенная молочная жидкая </t>
    </r>
    <r>
      <rPr>
        <b/>
        <sz val="10"/>
        <color theme="1"/>
        <rFont val="Times New Roman"/>
        <family val="1"/>
        <charset val="204"/>
      </rPr>
      <t>(крупа пшенная, молоко 2,5%, сахар, масло сливочное 72,5%, соль йодированная) 130/5</t>
    </r>
  </si>
  <si>
    <r>
      <t xml:space="preserve">Каша рисовая молочная жидкая </t>
    </r>
    <r>
      <rPr>
        <b/>
        <sz val="10"/>
        <color indexed="8"/>
        <rFont val="Times New Roman"/>
        <family val="1"/>
        <charset val="204"/>
      </rPr>
      <t>(крупа рисовая, молоко 2,5%, масло сливочное 72,5%, сахар, соль йодированная) 130/5</t>
    </r>
  </si>
  <si>
    <r>
      <t xml:space="preserve">Рассольник Ленинградский </t>
    </r>
    <r>
      <rPr>
        <b/>
        <sz val="10"/>
        <color theme="1"/>
        <rFont val="Times New Roman"/>
        <family val="1"/>
        <charset val="204"/>
      </rPr>
      <t>(картофель, морковь, лук репчатый, крупа перловая, огурцы соленые, масло подсолнечной, соль йодированная, сметана 15%) 150/10</t>
    </r>
  </si>
  <si>
    <r>
      <t xml:space="preserve">Бутерброд с сыром </t>
    </r>
    <r>
      <rPr>
        <b/>
        <sz val="10"/>
        <color theme="1"/>
        <rFont val="Times New Roman"/>
        <family val="1"/>
        <charset val="204"/>
      </rPr>
      <t>(батон, сыр твердых (полутвердых) сортов) 35/15</t>
    </r>
  </si>
  <si>
    <t>50</t>
  </si>
  <si>
    <t>Крахмал</t>
  </si>
  <si>
    <t xml:space="preserve">"Детский сад №4 общеразвивающего вида "Солнышко" </t>
  </si>
  <si>
    <t>пограничного муниципального округа</t>
  </si>
  <si>
    <r>
      <t>Молоко, молочная и кисломолочная продукция</t>
    </r>
    <r>
      <rPr>
        <sz val="12"/>
        <color rgb="FFFF0000"/>
        <rFont val="Calibri"/>
        <family val="2"/>
        <charset val="204"/>
        <scheme val="minor"/>
      </rPr>
      <t xml:space="preserve"> (частичная замена на сыр)</t>
    </r>
  </si>
  <si>
    <r>
      <t xml:space="preserve">Рыба (филе), в т.ч. филе слабо- или малосоленое </t>
    </r>
    <r>
      <rPr>
        <sz val="12"/>
        <color rgb="FFFF0000"/>
        <rFont val="Calibri"/>
        <family val="2"/>
        <charset val="204"/>
        <scheme val="minor"/>
      </rPr>
      <t>(частичная замена на мясо птицы)</t>
    </r>
  </si>
  <si>
    <r>
      <t xml:space="preserve">Яйцо, г (частичная замена на творог 9%) </t>
    </r>
    <r>
      <rPr>
        <sz val="12"/>
        <color rgb="FFFF0000"/>
        <rFont val="Calibri"/>
        <family val="2"/>
        <charset val="204"/>
        <scheme val="minor"/>
      </rPr>
      <t>(частичная замена мясом птицы)</t>
    </r>
  </si>
  <si>
    <r>
      <t xml:space="preserve">Рыба (филе), в т.ч. филе слабо- или малосоленое </t>
    </r>
    <r>
      <rPr>
        <sz val="12"/>
        <color rgb="FFFF0000"/>
        <rFont val="Calibri"/>
        <family val="2"/>
        <charset val="204"/>
        <scheme val="minor"/>
      </rPr>
      <t>(частичная замена мясом птицы)</t>
    </r>
  </si>
  <si>
    <r>
      <t>Молоко, молочная и кисломолочная продукция</t>
    </r>
    <r>
      <rPr>
        <sz val="12"/>
        <color rgb="FFFF0000"/>
        <rFont val="Calibri"/>
        <family val="2"/>
        <charset val="204"/>
        <scheme val="minor"/>
      </rPr>
      <t xml:space="preserve"> (частичная замена на сыр, мясо птицы)</t>
    </r>
  </si>
  <si>
    <r>
      <t>Суп картофельный с пшенной крупой "Полевой"</t>
    </r>
    <r>
      <rPr>
        <b/>
        <sz val="10"/>
        <color indexed="8"/>
        <rFont val="Times New Roman"/>
        <family val="1"/>
        <charset val="204"/>
      </rPr>
      <t xml:space="preserve"> (картофель, крупа пшенная, морковь, лук репчатый, масло подсолнечное, соль йодированная)</t>
    </r>
  </si>
  <si>
    <r>
      <t>Суп картофельный с клецками</t>
    </r>
    <r>
      <rPr>
        <b/>
        <sz val="10"/>
        <color theme="1"/>
        <rFont val="Times New Roman"/>
        <family val="1"/>
        <charset val="204"/>
      </rPr>
      <t xml:space="preserve"> (картофель, лук репчатый, морковь, масло подсолнечное, соль йодированная, мука пшеничная, масло сливочное 72,5%, яйцо куриное 1 кат.) 150/10</t>
    </r>
  </si>
  <si>
    <r>
      <t xml:space="preserve">Суп крестьянский с овсяной крупой </t>
    </r>
    <r>
      <rPr>
        <b/>
        <sz val="10"/>
        <color theme="1"/>
        <rFont val="Times New Roman"/>
        <family val="1"/>
        <charset val="204"/>
      </rPr>
      <t>(картофель, капуста свежая, овсяная крупа, морковь, лук репчатый, масло подсолнечное, соль йодированная)</t>
    </r>
  </si>
  <si>
    <r>
      <t xml:space="preserve">Суп картофельный с макаронными изделиями </t>
    </r>
    <r>
      <rPr>
        <b/>
        <sz val="10"/>
        <color theme="1"/>
        <rFont val="Times New Roman"/>
        <family val="1"/>
        <charset val="204"/>
      </rPr>
      <t>(вермишель, картофель, лук репчатый, морковь, масло подсолнечное, соль йодированная)</t>
    </r>
  </si>
  <si>
    <r>
      <t xml:space="preserve">Суп картофельный с бобовыми с гренками из пшеничного хлеба </t>
    </r>
    <r>
      <rPr>
        <b/>
        <sz val="10"/>
        <color theme="1"/>
        <rFont val="Times New Roman"/>
        <family val="1"/>
        <charset val="204"/>
      </rPr>
      <t>(горох, картофель, лук репчатый, масло подсолнечное, соль йодированная, гренки из пшеничного хлеба) 150/10</t>
    </r>
  </si>
  <si>
    <t>ТК №355-П</t>
  </si>
  <si>
    <r>
      <t>Запеканка из печени с рисом</t>
    </r>
    <r>
      <rPr>
        <b/>
        <sz val="10"/>
        <color indexed="8"/>
        <rFont val="Times New Roman"/>
        <family val="1"/>
        <charset val="204"/>
      </rPr>
      <t xml:space="preserve"> (печень говяжья, лук репчатый, крупа рисовая, яйцо куриное 1 кат., масло сливочное 72,5%, масло подсолнечное, соль йодированная)</t>
    </r>
  </si>
  <si>
    <t>ТК №285-П</t>
  </si>
  <si>
    <r>
      <t xml:space="preserve">Пудинг из творога </t>
    </r>
    <r>
      <rPr>
        <b/>
        <sz val="10"/>
        <color indexed="8"/>
        <rFont val="Times New Roman"/>
        <family val="1"/>
        <charset val="204"/>
      </rPr>
      <t>(крупа манная, творог 9%, яйцо куриное 1 кат., сахар, ванилин, масло сливочное 72,5%, сметана 15%, изюм, сухари панировочные, соль йодированная)</t>
    </r>
  </si>
  <si>
    <r>
      <t xml:space="preserve">Компот из смеси сухофруктов </t>
    </r>
    <r>
      <rPr>
        <b/>
        <sz val="10"/>
        <color indexed="8"/>
        <rFont val="Times New Roman"/>
        <family val="1"/>
        <charset val="204"/>
      </rPr>
      <t>(смесь сухофруктов, сахар)</t>
    </r>
  </si>
  <si>
    <r>
      <t>Рагу из курицы</t>
    </r>
    <r>
      <rPr>
        <b/>
        <sz val="10"/>
        <color theme="1"/>
        <rFont val="Times New Roman"/>
        <family val="1"/>
        <charset val="204"/>
      </rPr>
      <t xml:space="preserve"> (курица потрошёная 1 кат. (или филе куриное, или цыпленок-бройлер 1 кат. потр.), картофель, морковь, лук репчатый, масло сливочное 72,5%, соль йодированная, мука пшеничная)</t>
    </r>
  </si>
  <si>
    <r>
      <t xml:space="preserve">Бигус с курицей </t>
    </r>
    <r>
      <rPr>
        <b/>
        <sz val="10"/>
        <color theme="1"/>
        <rFont val="Times New Roman"/>
        <family val="1"/>
        <charset val="204"/>
      </rPr>
      <t>(курица потрошёная 1 кат. курица потрошёная 1 кат. (или филе куриное, или цыпленок-бройлер 1 кат. потр.), капуста белокочанная, морковь, лук репчатый, масло сливочное 72,5%, соль йодированная)</t>
    </r>
  </si>
  <si>
    <t>ТТК № 119-П</t>
  </si>
  <si>
    <r>
      <t xml:space="preserve">Суп картофельный с рыбой </t>
    </r>
    <r>
      <rPr>
        <b/>
        <sz val="10"/>
        <color theme="1"/>
        <rFont val="Times New Roman"/>
        <family val="1"/>
        <charset val="204"/>
      </rPr>
      <t>(горбуша, картофель, лук репчатый, морковь, масло сливочное 72,5%, соль йодированная) 160/20</t>
    </r>
  </si>
  <si>
    <r>
      <t xml:space="preserve">Суп картофельный с рыбой </t>
    </r>
    <r>
      <rPr>
        <b/>
        <sz val="10"/>
        <color theme="1"/>
        <rFont val="Times New Roman"/>
        <family val="1"/>
        <charset val="204"/>
      </rPr>
      <t>(горбуша, картофель, лук репчатый, морковь, масло сливочное 72,5%, соль йодированная) 180/20</t>
    </r>
  </si>
  <si>
    <t>Сок яблочный</t>
  </si>
  <si>
    <r>
      <t>Бутерброд с маслом</t>
    </r>
    <r>
      <rPr>
        <b/>
        <sz val="10"/>
        <color theme="1"/>
        <rFont val="Times New Roman"/>
        <family val="1"/>
        <charset val="204"/>
      </rPr>
      <t xml:space="preserve"> (батон, масло сливочное 72,5%) 30/15</t>
    </r>
  </si>
  <si>
    <t>Итого за второй завтрак:</t>
  </si>
  <si>
    <t>Печенье песочное</t>
  </si>
  <si>
    <t>ТК №582-П</t>
  </si>
  <si>
    <r>
      <t xml:space="preserve">Каша манная молочная жидкая </t>
    </r>
    <r>
      <rPr>
        <b/>
        <sz val="10"/>
        <color theme="1"/>
        <rFont val="Times New Roman"/>
        <family val="1"/>
        <charset val="204"/>
      </rPr>
      <t>(крупа манная, молоко 2,5%, сахар, соль йодированная, масло сливочное 72,5%) 132/5</t>
    </r>
  </si>
  <si>
    <r>
      <t xml:space="preserve">Каша манная молочная жидкая </t>
    </r>
    <r>
      <rPr>
        <b/>
        <sz val="10"/>
        <color theme="1"/>
        <rFont val="Times New Roman"/>
        <family val="1"/>
        <charset val="204"/>
      </rPr>
      <t>(крупа манная, молоко 2,5%, сахар, соль йодированная, масло сливочное 72,5%) 163/5</t>
    </r>
  </si>
  <si>
    <r>
      <t xml:space="preserve">Каша кукурузная молочная жидкая </t>
    </r>
    <r>
      <rPr>
        <b/>
        <sz val="10"/>
        <rFont val="Times New Roman"/>
        <family val="1"/>
        <charset val="204"/>
      </rPr>
      <t>(крупа кукурузная, молоко 2,5%, сахар, соль йодированная, масло сливочное 72,5%) 132/5</t>
    </r>
  </si>
  <si>
    <r>
      <t xml:space="preserve">Каша кукурузная молочная жидкая </t>
    </r>
    <r>
      <rPr>
        <b/>
        <sz val="10"/>
        <rFont val="Times New Roman"/>
        <family val="1"/>
        <charset val="204"/>
      </rPr>
      <t>(крупа кукурузная, молоко 2,5%, сахар, соль йодированная, масло сливочное 72,5%) 153/5</t>
    </r>
  </si>
  <si>
    <r>
      <t xml:space="preserve">Каша пшеничная молочная жидкая </t>
    </r>
    <r>
      <rPr>
        <b/>
        <sz val="10"/>
        <color theme="1"/>
        <rFont val="Times New Roman"/>
        <family val="1"/>
        <charset val="204"/>
      </rPr>
      <t>(крупа пшеничная, молоко 2,5%, сахар, соль йодированная, масло сливочное 72,5%) 134/5</t>
    </r>
  </si>
  <si>
    <t>139</t>
  </si>
  <si>
    <t>157</t>
  </si>
  <si>
    <r>
      <t xml:space="preserve">Каша рисовая молочная жидкая </t>
    </r>
    <r>
      <rPr>
        <b/>
        <sz val="10"/>
        <color indexed="8"/>
        <rFont val="Times New Roman"/>
        <family val="1"/>
        <charset val="204"/>
      </rPr>
      <t>(крупа рисовая, молоко 2,5%, масло сливочное 72,5%, сахар, соль йодированная) 176/5</t>
    </r>
  </si>
  <si>
    <r>
      <t xml:space="preserve">Каша молочная "Дружба" </t>
    </r>
    <r>
      <rPr>
        <b/>
        <sz val="10"/>
        <color theme="1"/>
        <rFont val="Times New Roman"/>
        <family val="1"/>
        <charset val="204"/>
      </rPr>
      <t>(крупа пшено, крупа рисовая, молоко 2,5%, соль йодированная, сахар, масло сливочное 72,5%) 140/5</t>
    </r>
  </si>
  <si>
    <r>
      <t xml:space="preserve">Каша молочная "Дружба" </t>
    </r>
    <r>
      <rPr>
        <b/>
        <sz val="10"/>
        <color theme="1"/>
        <rFont val="Times New Roman"/>
        <family val="1"/>
        <charset val="204"/>
      </rPr>
      <t>(крупа пшено, крупа рисовая, молоко 2,5%, соль йодированная, сахар, масло сливочное 72,5%) 173/5</t>
    </r>
  </si>
  <si>
    <t>149</t>
  </si>
  <si>
    <t>Пищевые вещества, г</t>
  </si>
  <si>
    <t>Вес блюда, г</t>
  </si>
  <si>
    <t>ЭЦ, ккал</t>
  </si>
  <si>
    <t>185</t>
  </si>
  <si>
    <t>25%</t>
  </si>
  <si>
    <t>ТТК №234-П</t>
  </si>
  <si>
    <r>
      <t xml:space="preserve">Каша молочная из овсяных хлопьев "Геркулес" </t>
    </r>
    <r>
      <rPr>
        <b/>
        <sz val="10"/>
        <rFont val="Times New Roman"/>
        <family val="1"/>
        <charset val="204"/>
      </rPr>
      <t>(овсяные хлопья «Геркулес», молоко 2,5%, сахар, масло сливочное 72,5%, соль йодированная) 130/5</t>
    </r>
  </si>
  <si>
    <r>
      <t xml:space="preserve">Каша молочная из овсяных хлопьев "Геркулес" </t>
    </r>
    <r>
      <rPr>
        <b/>
        <sz val="10"/>
        <rFont val="Times New Roman"/>
        <family val="1"/>
        <charset val="204"/>
      </rPr>
      <t>(овсяные хлопья «Геркулес», молоко 2,5%, сахар, масло сливочное 72,5%, соль йодированная) 160/5</t>
    </r>
  </si>
  <si>
    <t>стная категория с 3-7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</si>
</sst>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  <scheme val="minor"/>
    </font>
    <font>
      <b/>
      <u/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2" fillId="0" borderId="0"/>
    <xf numFmtId="44" fontId="36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6" fillId="0" borderId="1" xfId="0" applyFont="1" applyBorder="1"/>
    <xf numFmtId="0" fontId="15" fillId="0" borderId="2" xfId="0" applyFont="1" applyBorder="1"/>
    <xf numFmtId="0" fontId="17" fillId="0" borderId="4" xfId="0" applyFont="1" applyBorder="1" applyAlignment="1">
      <alignment horizontal="center" vertical="center"/>
    </xf>
    <xf numFmtId="0" fontId="1" fillId="0" borderId="2" xfId="0" applyFont="1" applyBorder="1"/>
    <xf numFmtId="0" fontId="19" fillId="0" borderId="2" xfId="0" applyFont="1" applyBorder="1"/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15" fillId="0" borderId="0" xfId="0" applyFont="1"/>
    <xf numFmtId="0" fontId="3" fillId="0" borderId="5" xfId="0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2" fontId="9" fillId="6" borderId="4" xfId="0" applyNumberFormat="1" applyFont="1" applyFill="1" applyBorder="1" applyAlignment="1">
      <alignment horizontal="center" vertical="center"/>
    </xf>
    <xf numFmtId="0" fontId="14" fillId="6" borderId="2" xfId="0" applyFont="1" applyFill="1" applyBorder="1"/>
    <xf numFmtId="0" fontId="25" fillId="6" borderId="4" xfId="0" applyFont="1" applyFill="1" applyBorder="1"/>
    <xf numFmtId="0" fontId="9" fillId="0" borderId="1" xfId="0" applyFont="1" applyBorder="1" applyAlignment="1">
      <alignment horizontal="left"/>
    </xf>
    <xf numFmtId="0" fontId="32" fillId="0" borderId="0" xfId="0" applyFont="1"/>
    <xf numFmtId="0" fontId="31" fillId="0" borderId="0" xfId="0" applyFont="1" applyAlignment="1">
      <alignment wrapText="1"/>
    </xf>
    <xf numFmtId="0" fontId="31" fillId="0" borderId="0" xfId="0" applyFont="1"/>
    <xf numFmtId="0" fontId="0" fillId="2" borderId="0" xfId="0" applyFill="1"/>
    <xf numFmtId="164" fontId="30" fillId="0" borderId="0" xfId="0" applyNumberFormat="1" applyFont="1"/>
    <xf numFmtId="1" fontId="0" fillId="0" borderId="0" xfId="0" applyNumberFormat="1"/>
    <xf numFmtId="0" fontId="31" fillId="0" borderId="1" xfId="0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/>
    </xf>
    <xf numFmtId="164" fontId="32" fillId="2" borderId="1" xfId="0" applyNumberFormat="1" applyFont="1" applyFill="1" applyBorder="1" applyAlignment="1">
      <alignment horizontal="center" vertical="center"/>
    </xf>
    <xf numFmtId="1" fontId="35" fillId="2" borderId="1" xfId="0" applyNumberFormat="1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164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1" fontId="18" fillId="6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0" fontId="2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/>
    </xf>
    <xf numFmtId="1" fontId="9" fillId="6" borderId="4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0" fontId="37" fillId="0" borderId="0" xfId="0" applyFont="1"/>
    <xf numFmtId="49" fontId="3" fillId="8" borderId="1" xfId="0" applyNumberFormat="1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49" fontId="8" fillId="8" borderId="1" xfId="0" applyNumberFormat="1" applyFont="1" applyFill="1" applyBorder="1" applyAlignment="1">
      <alignment horizontal="center" vertical="center"/>
    </xf>
    <xf numFmtId="2" fontId="8" fillId="8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3" fillId="8" borderId="1" xfId="0" applyFont="1" applyFill="1" applyBorder="1"/>
    <xf numFmtId="0" fontId="23" fillId="8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left"/>
    </xf>
    <xf numFmtId="0" fontId="8" fillId="8" borderId="1" xfId="0" applyFont="1" applyFill="1" applyBorder="1" applyAlignment="1">
      <alignment horizontal="left"/>
    </xf>
    <xf numFmtId="0" fontId="24" fillId="8" borderId="1" xfId="0" applyFont="1" applyFill="1" applyBorder="1" applyAlignment="1">
      <alignment horizontal="left" vertical="center"/>
    </xf>
    <xf numFmtId="2" fontId="11" fillId="0" borderId="1" xfId="0" applyNumberFormat="1" applyFont="1" applyBorder="1" applyAlignment="1">
      <alignment horizontal="center" vertical="center"/>
    </xf>
    <xf numFmtId="0" fontId="8" fillId="8" borderId="1" xfId="0" applyFont="1" applyFill="1" applyBorder="1"/>
    <xf numFmtId="0" fontId="24" fillId="8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9" borderId="1" xfId="0" applyFont="1" applyFill="1" applyBorder="1" applyAlignment="1">
      <alignment horizontal="center" vertical="center"/>
    </xf>
    <xf numFmtId="2" fontId="8" fillId="9" borderId="1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0" fontId="35" fillId="2" borderId="1" xfId="0" applyFont="1" applyFill="1" applyBorder="1" applyAlignment="1">
      <alignment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9" fillId="0" borderId="0" xfId="0" applyFont="1"/>
    <xf numFmtId="0" fontId="40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5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 wrapText="1" shrinkToFi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/>
    </xf>
    <xf numFmtId="49" fontId="6" fillId="10" borderId="1" xfId="0" applyNumberFormat="1" applyFont="1" applyFill="1" applyBorder="1" applyAlignment="1">
      <alignment horizontal="center" vertical="center"/>
    </xf>
    <xf numFmtId="2" fontId="6" fillId="10" borderId="1" xfId="0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2" fontId="8" fillId="10" borderId="1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/>
    </xf>
    <xf numFmtId="2" fontId="8" fillId="10" borderId="1" xfId="0" applyNumberFormat="1" applyFont="1" applyFill="1" applyBorder="1" applyAlignment="1">
      <alignment horizontal="center" vertical="center"/>
    </xf>
    <xf numFmtId="0" fontId="14" fillId="6" borderId="2" xfId="0" applyFont="1" applyFill="1" applyBorder="1"/>
    <xf numFmtId="49" fontId="8" fillId="1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8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5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5" borderId="1" xfId="0" applyFont="1" applyFill="1" applyBorder="1" applyAlignment="1">
      <alignment horizontal="left" shrinkToFit="1"/>
    </xf>
    <xf numFmtId="0" fontId="7" fillId="5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6" borderId="2" xfId="0" applyFont="1" applyFill="1" applyBorder="1"/>
    <xf numFmtId="0" fontId="14" fillId="6" borderId="4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left" vertical="center"/>
    </xf>
    <xf numFmtId="0" fontId="9" fillId="8" borderId="4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left" vertical="center"/>
    </xf>
    <xf numFmtId="0" fontId="8" fillId="8" borderId="4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3" fillId="8" borderId="1" xfId="0" applyFont="1" applyFill="1" applyBorder="1" applyAlignment="1">
      <alignment horizontal="left"/>
    </xf>
    <xf numFmtId="44" fontId="9" fillId="0" borderId="9" xfId="2" applyFont="1" applyBorder="1" applyAlignment="1">
      <alignment horizontal="center" vertical="center"/>
    </xf>
    <xf numFmtId="44" fontId="9" fillId="0" borderId="11" xfId="2" applyFont="1" applyBorder="1" applyAlignment="1">
      <alignment horizontal="center" vertical="center"/>
    </xf>
    <xf numFmtId="44" fontId="9" fillId="0" borderId="10" xfId="2" applyFont="1" applyBorder="1" applyAlignment="1">
      <alignment horizontal="center" vertical="center"/>
    </xf>
    <xf numFmtId="0" fontId="9" fillId="5" borderId="1" xfId="0" applyFont="1" applyFill="1" applyBorder="1" applyAlignment="1">
      <alignment horizontal="left"/>
    </xf>
    <xf numFmtId="0" fontId="9" fillId="9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top"/>
    </xf>
    <xf numFmtId="0" fontId="27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center" vertical="center" wrapText="1"/>
    </xf>
  </cellXfs>
  <cellStyles count="3">
    <cellStyle name="Денежный" xfId="2" builtinId="4"/>
    <cellStyle name="Обычный" xfId="0" builtinId="0"/>
    <cellStyle name="Обычный_Лист1" xfId="1" xr:uid="{74A5BDB9-ECD8-4E29-8712-C34CE6B2293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98C2B-F666-427A-B83A-7C59DC371503}">
  <dimension ref="A1:I240"/>
  <sheetViews>
    <sheetView topLeftCell="A225" zoomScale="120" zoomScaleNormal="120" workbookViewId="0">
      <selection activeCell="G242" sqref="G242"/>
    </sheetView>
  </sheetViews>
  <sheetFormatPr defaultRowHeight="15.75" x14ac:dyDescent="0.25"/>
  <cols>
    <col min="1" max="1" width="16.42578125" style="27" customWidth="1"/>
    <col min="2" max="2" width="53.5703125" style="114" customWidth="1"/>
    <col min="3" max="3" width="10.7109375" style="26" customWidth="1"/>
    <col min="4" max="5" width="7.28515625" style="23" customWidth="1"/>
    <col min="6" max="6" width="11.28515625" style="23" customWidth="1"/>
    <col min="7" max="7" width="9.28515625" style="23" customWidth="1"/>
    <col min="8" max="8" width="15" style="28" customWidth="1"/>
  </cols>
  <sheetData>
    <row r="1" spans="1:8" x14ac:dyDescent="0.25">
      <c r="A1" s="1"/>
      <c r="B1" s="111"/>
      <c r="C1" s="2"/>
      <c r="D1" s="3"/>
      <c r="E1" s="29"/>
      <c r="F1" s="129" t="s">
        <v>3</v>
      </c>
      <c r="G1" s="129"/>
      <c r="H1" s="130"/>
    </row>
    <row r="2" spans="1:8" x14ac:dyDescent="0.25">
      <c r="A2" s="1"/>
      <c r="B2" s="111"/>
      <c r="C2" s="2"/>
      <c r="D2" s="3"/>
      <c r="E2" s="29"/>
      <c r="F2" s="129" t="s">
        <v>40</v>
      </c>
      <c r="G2" s="129"/>
      <c r="H2" s="130"/>
    </row>
    <row r="3" spans="1:8" x14ac:dyDescent="0.25">
      <c r="A3" s="1"/>
      <c r="B3" s="111"/>
      <c r="C3" s="129" t="s">
        <v>247</v>
      </c>
      <c r="D3" s="129"/>
      <c r="E3" s="129"/>
      <c r="F3" s="129"/>
      <c r="G3" s="129"/>
      <c r="H3" s="130"/>
    </row>
    <row r="4" spans="1:8" x14ac:dyDescent="0.25">
      <c r="A4" s="1"/>
      <c r="B4" s="111"/>
      <c r="C4" s="129" t="s">
        <v>248</v>
      </c>
      <c r="D4" s="129"/>
      <c r="E4" s="129"/>
      <c r="F4" s="129"/>
      <c r="G4" s="129"/>
      <c r="H4" s="130"/>
    </row>
    <row r="5" spans="1:8" x14ac:dyDescent="0.25">
      <c r="A5" s="1"/>
      <c r="B5" s="111"/>
      <c r="C5" s="2"/>
      <c r="D5" s="3"/>
      <c r="E5" s="29"/>
      <c r="F5" s="30" t="s">
        <v>41</v>
      </c>
      <c r="G5" s="33"/>
      <c r="H5" s="34"/>
    </row>
    <row r="6" spans="1:8" x14ac:dyDescent="0.25">
      <c r="A6" s="1"/>
      <c r="B6" s="111"/>
      <c r="C6" s="2"/>
      <c r="D6" s="3"/>
      <c r="E6" s="3"/>
      <c r="F6" s="3"/>
      <c r="G6" s="31"/>
      <c r="H6" s="32"/>
    </row>
    <row r="7" spans="1:8" ht="18.75" x14ac:dyDescent="0.3">
      <c r="A7" s="150" t="s">
        <v>4</v>
      </c>
      <c r="B7" s="151"/>
      <c r="C7" s="151"/>
      <c r="D7" s="151"/>
      <c r="E7" s="151"/>
      <c r="F7" s="151"/>
      <c r="G7" s="151"/>
      <c r="H7" s="152"/>
    </row>
    <row r="8" spans="1:8" x14ac:dyDescent="0.25">
      <c r="A8" s="153" t="s">
        <v>38</v>
      </c>
      <c r="B8" s="153"/>
      <c r="C8" s="153"/>
      <c r="D8" s="153"/>
      <c r="E8" s="153"/>
      <c r="F8" s="153"/>
      <c r="G8" s="153"/>
      <c r="H8" s="153"/>
    </row>
    <row r="9" spans="1:8" x14ac:dyDescent="0.25">
      <c r="A9" s="154" t="s">
        <v>5</v>
      </c>
      <c r="B9" s="154"/>
      <c r="C9" s="154"/>
      <c r="D9" s="154"/>
      <c r="E9" s="154"/>
      <c r="F9" s="154"/>
      <c r="G9" s="154"/>
      <c r="H9" s="154"/>
    </row>
    <row r="10" spans="1:8" x14ac:dyDescent="0.25">
      <c r="A10" s="155" t="s">
        <v>6</v>
      </c>
      <c r="B10" s="156" t="s">
        <v>7</v>
      </c>
      <c r="C10" s="155" t="s">
        <v>286</v>
      </c>
      <c r="D10" s="157" t="s">
        <v>285</v>
      </c>
      <c r="E10" s="157"/>
      <c r="F10" s="157"/>
      <c r="G10" s="173" t="s">
        <v>287</v>
      </c>
      <c r="H10" s="155" t="s">
        <v>8</v>
      </c>
    </row>
    <row r="11" spans="1:8" x14ac:dyDescent="0.25">
      <c r="A11" s="155"/>
      <c r="B11" s="156"/>
      <c r="C11" s="155"/>
      <c r="D11" s="4" t="s">
        <v>9</v>
      </c>
      <c r="E11" s="4" t="s">
        <v>10</v>
      </c>
      <c r="F11" s="4" t="s">
        <v>11</v>
      </c>
      <c r="G11" s="174"/>
      <c r="H11" s="155"/>
    </row>
    <row r="12" spans="1:8" ht="15" x14ac:dyDescent="0.25">
      <c r="A12" s="181" t="s">
        <v>12</v>
      </c>
      <c r="B12" s="181"/>
      <c r="C12" s="181"/>
      <c r="D12" s="181"/>
      <c r="E12" s="181"/>
      <c r="F12" s="181"/>
      <c r="G12" s="181"/>
      <c r="H12" s="181"/>
    </row>
    <row r="13" spans="1:8" ht="15" x14ac:dyDescent="0.25">
      <c r="A13" s="167" t="s">
        <v>13</v>
      </c>
      <c r="B13" s="167"/>
      <c r="C13" s="167"/>
      <c r="D13" s="167"/>
      <c r="E13" s="167"/>
      <c r="F13" s="167"/>
      <c r="G13" s="167"/>
      <c r="H13" s="167"/>
    </row>
    <row r="14" spans="1:8" ht="39.75" x14ac:dyDescent="0.25">
      <c r="A14" s="131" t="s">
        <v>0</v>
      </c>
      <c r="B14" s="112" t="s">
        <v>47</v>
      </c>
      <c r="C14" s="5">
        <v>160</v>
      </c>
      <c r="D14" s="6">
        <v>3.49</v>
      </c>
      <c r="E14" s="6">
        <v>4.8499999999999996</v>
      </c>
      <c r="F14" s="6">
        <v>14.86</v>
      </c>
      <c r="G14" s="6">
        <v>116.35</v>
      </c>
      <c r="H14" s="7" t="s">
        <v>46</v>
      </c>
    </row>
    <row r="15" spans="1:8" ht="27" x14ac:dyDescent="0.25">
      <c r="A15" s="132"/>
      <c r="B15" s="112" t="s">
        <v>224</v>
      </c>
      <c r="C15" s="8" t="s">
        <v>44</v>
      </c>
      <c r="D15" s="9">
        <v>4.2</v>
      </c>
      <c r="E15" s="9">
        <v>3.68</v>
      </c>
      <c r="F15" s="9">
        <v>12.85</v>
      </c>
      <c r="G15" s="10">
        <v>101.26</v>
      </c>
      <c r="H15" s="7" t="s">
        <v>45</v>
      </c>
    </row>
    <row r="16" spans="1:8" ht="27" x14ac:dyDescent="0.25">
      <c r="A16" s="132"/>
      <c r="B16" s="113" t="s">
        <v>42</v>
      </c>
      <c r="C16" s="5">
        <v>180</v>
      </c>
      <c r="D16" s="6">
        <v>2</v>
      </c>
      <c r="E16" s="6">
        <v>1.66</v>
      </c>
      <c r="F16" s="6">
        <v>9.81</v>
      </c>
      <c r="G16" s="6">
        <v>62.19</v>
      </c>
      <c r="H16" s="11" t="s">
        <v>43</v>
      </c>
    </row>
    <row r="17" spans="1:8" x14ac:dyDescent="0.25">
      <c r="A17" s="132"/>
      <c r="B17" s="114" t="s">
        <v>190</v>
      </c>
      <c r="C17" s="17">
        <v>100</v>
      </c>
      <c r="D17" s="17">
        <v>0.34</v>
      </c>
      <c r="E17" s="17">
        <v>0.32</v>
      </c>
      <c r="F17" s="17">
        <v>8.16</v>
      </c>
      <c r="G17" s="17">
        <v>36.9</v>
      </c>
      <c r="H17" s="11" t="s">
        <v>48</v>
      </c>
    </row>
    <row r="18" spans="1:8" x14ac:dyDescent="0.25">
      <c r="A18" s="133"/>
      <c r="B18" s="114" t="s">
        <v>272</v>
      </c>
      <c r="C18" s="17">
        <v>8</v>
      </c>
      <c r="D18" s="20">
        <v>0.47360000000000008</v>
      </c>
      <c r="E18" s="20">
        <v>1.2432000000000001</v>
      </c>
      <c r="F18" s="20">
        <v>5.069</v>
      </c>
      <c r="G18" s="20">
        <v>33.299999999999997</v>
      </c>
      <c r="H18" s="11" t="s">
        <v>273</v>
      </c>
    </row>
    <row r="19" spans="1:8" x14ac:dyDescent="0.25">
      <c r="A19" s="168" t="s">
        <v>14</v>
      </c>
      <c r="B19" s="169"/>
      <c r="C19" s="120">
        <f>C14+C15+C16+C17+C18</f>
        <v>483</v>
      </c>
      <c r="D19" s="121">
        <f>SUM(D14:D18)</f>
        <v>10.5036</v>
      </c>
      <c r="E19" s="121">
        <f t="shared" ref="E19:G19" si="0">SUM(E14:E18)</f>
        <v>11.7532</v>
      </c>
      <c r="F19" s="121">
        <f t="shared" si="0"/>
        <v>50.749000000000009</v>
      </c>
      <c r="G19" s="121">
        <f t="shared" si="0"/>
        <v>350</v>
      </c>
      <c r="H19" s="11"/>
    </row>
    <row r="20" spans="1:8" ht="27" x14ac:dyDescent="0.25">
      <c r="A20" s="143" t="s">
        <v>1</v>
      </c>
      <c r="B20" s="113" t="s">
        <v>49</v>
      </c>
      <c r="C20" s="10">
        <v>40</v>
      </c>
      <c r="D20" s="12">
        <v>0.55000000000000004</v>
      </c>
      <c r="E20" s="12">
        <v>1.63</v>
      </c>
      <c r="F20" s="12">
        <v>5.2</v>
      </c>
      <c r="G20" s="12">
        <v>37.64</v>
      </c>
      <c r="H20" s="10" t="s">
        <v>50</v>
      </c>
    </row>
    <row r="21" spans="1:8" ht="53.25" customHeight="1" x14ac:dyDescent="0.25">
      <c r="A21" s="143"/>
      <c r="B21" s="112" t="s">
        <v>57</v>
      </c>
      <c r="C21" s="5">
        <v>160</v>
      </c>
      <c r="D21" s="5">
        <v>1.33</v>
      </c>
      <c r="E21" s="5">
        <v>4.0599999999999996</v>
      </c>
      <c r="F21" s="5">
        <v>5.46</v>
      </c>
      <c r="G21" s="5">
        <v>63.73</v>
      </c>
      <c r="H21" s="11" t="s">
        <v>56</v>
      </c>
    </row>
    <row r="22" spans="1:8" ht="63" customHeight="1" x14ac:dyDescent="0.25">
      <c r="A22" s="143"/>
      <c r="B22" s="113" t="s">
        <v>59</v>
      </c>
      <c r="C22" s="5">
        <v>130</v>
      </c>
      <c r="D22" s="6">
        <v>11.55</v>
      </c>
      <c r="E22" s="6">
        <v>10.5</v>
      </c>
      <c r="F22" s="6">
        <v>29.44</v>
      </c>
      <c r="G22" s="12">
        <v>257.39999999999998</v>
      </c>
      <c r="H22" s="11" t="s">
        <v>58</v>
      </c>
    </row>
    <row r="23" spans="1:8" ht="26.25" customHeight="1" x14ac:dyDescent="0.25">
      <c r="A23" s="143"/>
      <c r="B23" s="113" t="s">
        <v>263</v>
      </c>
      <c r="C23" s="5">
        <v>150</v>
      </c>
      <c r="D23" s="6">
        <v>0.31</v>
      </c>
      <c r="E23" s="6">
        <v>0.01</v>
      </c>
      <c r="F23" s="6">
        <v>12.82</v>
      </c>
      <c r="G23" s="6">
        <v>52.65</v>
      </c>
      <c r="H23" s="11" t="s">
        <v>55</v>
      </c>
    </row>
    <row r="24" spans="1:8" x14ac:dyDescent="0.25">
      <c r="A24" s="143"/>
      <c r="B24" s="112" t="s">
        <v>51</v>
      </c>
      <c r="C24" s="5">
        <v>16</v>
      </c>
      <c r="D24" s="6">
        <v>0.47799999999999998</v>
      </c>
      <c r="E24" s="6">
        <v>0.13200000000000001</v>
      </c>
      <c r="F24" s="6">
        <v>9.1575000000000006</v>
      </c>
      <c r="G24" s="6">
        <v>39.700000000000003</v>
      </c>
      <c r="H24" s="11" t="s">
        <v>53</v>
      </c>
    </row>
    <row r="25" spans="1:8" x14ac:dyDescent="0.25">
      <c r="A25" s="143"/>
      <c r="B25" s="112" t="s">
        <v>52</v>
      </c>
      <c r="C25" s="5">
        <v>15</v>
      </c>
      <c r="D25" s="6">
        <v>0.48</v>
      </c>
      <c r="E25" s="6">
        <v>0.12</v>
      </c>
      <c r="F25" s="6">
        <v>8.9700000000000006</v>
      </c>
      <c r="G25" s="6">
        <v>38.880000000000003</v>
      </c>
      <c r="H25" s="11" t="s">
        <v>54</v>
      </c>
    </row>
    <row r="26" spans="1:8" x14ac:dyDescent="0.25">
      <c r="A26" s="149" t="s">
        <v>15</v>
      </c>
      <c r="B26" s="149"/>
      <c r="C26" s="122">
        <f>C20+C21+C22+C23+C24+C25</f>
        <v>511</v>
      </c>
      <c r="D26" s="123">
        <f t="shared" ref="D26:G26" si="1">D20+D21+D22+D23+D24+D25</f>
        <v>14.698000000000002</v>
      </c>
      <c r="E26" s="123">
        <f t="shared" si="1"/>
        <v>16.452000000000002</v>
      </c>
      <c r="F26" s="123">
        <f t="shared" si="1"/>
        <v>71.047499999999999</v>
      </c>
      <c r="G26" s="123">
        <f t="shared" si="1"/>
        <v>489.99999999999994</v>
      </c>
      <c r="H26" s="11"/>
    </row>
    <row r="27" spans="1:8" ht="54" x14ac:dyDescent="0.25">
      <c r="A27" s="131" t="s">
        <v>2</v>
      </c>
      <c r="B27" s="112" t="s">
        <v>63</v>
      </c>
      <c r="C27" s="5">
        <v>150</v>
      </c>
      <c r="D27" s="13">
        <v>7.37</v>
      </c>
      <c r="E27" s="13">
        <v>7.23</v>
      </c>
      <c r="F27" s="13">
        <v>12.41</v>
      </c>
      <c r="G27" s="13">
        <v>143.38</v>
      </c>
      <c r="H27" s="11" t="s">
        <v>62</v>
      </c>
    </row>
    <row r="28" spans="1:8" x14ac:dyDescent="0.25">
      <c r="A28" s="132"/>
      <c r="B28" s="113" t="s">
        <v>60</v>
      </c>
      <c r="C28" s="5">
        <v>180</v>
      </c>
      <c r="D28" s="6">
        <v>0.08</v>
      </c>
      <c r="E28" s="6">
        <v>0.02</v>
      </c>
      <c r="F28" s="6">
        <v>6.56</v>
      </c>
      <c r="G28" s="6">
        <v>26.74</v>
      </c>
      <c r="H28" s="11" t="s">
        <v>61</v>
      </c>
    </row>
    <row r="29" spans="1:8" x14ac:dyDescent="0.25">
      <c r="A29" s="132"/>
      <c r="B29" s="112" t="s">
        <v>51</v>
      </c>
      <c r="C29" s="5">
        <v>20</v>
      </c>
      <c r="D29" s="6">
        <v>1.18</v>
      </c>
      <c r="E29" s="6">
        <v>0.22</v>
      </c>
      <c r="F29" s="6">
        <v>8.9</v>
      </c>
      <c r="G29" s="6">
        <v>43.4</v>
      </c>
      <c r="H29" s="11" t="s">
        <v>53</v>
      </c>
    </row>
    <row r="30" spans="1:8" ht="39.75" x14ac:dyDescent="0.25">
      <c r="A30" s="133"/>
      <c r="B30" s="112" t="s">
        <v>64</v>
      </c>
      <c r="C30" s="5">
        <v>60</v>
      </c>
      <c r="D30" s="6">
        <v>3.97</v>
      </c>
      <c r="E30" s="6">
        <v>6.6286000000000005</v>
      </c>
      <c r="F30" s="6">
        <v>32.732062999999997</v>
      </c>
      <c r="G30" s="6">
        <v>206.48</v>
      </c>
      <c r="H30" s="11" t="s">
        <v>160</v>
      </c>
    </row>
    <row r="31" spans="1:8" x14ac:dyDescent="0.25">
      <c r="A31" s="147" t="s">
        <v>39</v>
      </c>
      <c r="B31" s="147"/>
      <c r="C31" s="124">
        <f>C27+C28+C29+C30</f>
        <v>410</v>
      </c>
      <c r="D31" s="125">
        <f t="shared" ref="D31:G31" si="2">D27+D28+D29+D30</f>
        <v>12.600000000000001</v>
      </c>
      <c r="E31" s="125">
        <f t="shared" si="2"/>
        <v>14.098600000000001</v>
      </c>
      <c r="F31" s="125">
        <v>60.9</v>
      </c>
      <c r="G31" s="125">
        <f t="shared" si="2"/>
        <v>420</v>
      </c>
      <c r="H31" s="11"/>
    </row>
    <row r="32" spans="1:8" x14ac:dyDescent="0.25">
      <c r="A32" s="177" t="s">
        <v>16</v>
      </c>
      <c r="B32" s="177"/>
      <c r="C32" s="84"/>
      <c r="D32" s="85">
        <f>D19+D26+D31</f>
        <v>37.801600000000008</v>
      </c>
      <c r="E32" s="85">
        <f t="shared" ref="E32:G32" si="3">E19+E26+E31</f>
        <v>42.303800000000003</v>
      </c>
      <c r="F32" s="85">
        <f t="shared" si="3"/>
        <v>182.69650000000001</v>
      </c>
      <c r="G32" s="85">
        <f t="shared" si="3"/>
        <v>1260</v>
      </c>
      <c r="H32" s="86"/>
    </row>
    <row r="33" spans="1:8" x14ac:dyDescent="0.25">
      <c r="A33" s="142" t="s">
        <v>17</v>
      </c>
      <c r="B33" s="142"/>
      <c r="C33" s="142"/>
      <c r="D33" s="142"/>
      <c r="E33" s="142"/>
      <c r="F33" s="142"/>
      <c r="G33" s="142"/>
      <c r="H33" s="142"/>
    </row>
    <row r="34" spans="1:8" ht="39.75" x14ac:dyDescent="0.25">
      <c r="A34" s="144" t="s">
        <v>0</v>
      </c>
      <c r="B34" s="115" t="s">
        <v>274</v>
      </c>
      <c r="C34" s="35">
        <v>137</v>
      </c>
      <c r="D34" s="6">
        <v>5.85</v>
      </c>
      <c r="E34" s="6">
        <v>3.73</v>
      </c>
      <c r="F34" s="6">
        <v>8.34</v>
      </c>
      <c r="G34" s="12">
        <v>89.53</v>
      </c>
      <c r="H34" s="11" t="s">
        <v>68</v>
      </c>
    </row>
    <row r="35" spans="1:8" ht="17.25" customHeight="1" x14ac:dyDescent="0.25">
      <c r="A35" s="145"/>
      <c r="B35" s="112" t="s">
        <v>225</v>
      </c>
      <c r="C35" s="5">
        <v>35</v>
      </c>
      <c r="D35" s="6">
        <v>1.94</v>
      </c>
      <c r="E35" s="6">
        <v>6.53</v>
      </c>
      <c r="F35" s="6">
        <v>12.95</v>
      </c>
      <c r="G35" s="12">
        <v>118.3</v>
      </c>
      <c r="H35" s="11" t="s">
        <v>67</v>
      </c>
    </row>
    <row r="36" spans="1:8" ht="27" x14ac:dyDescent="0.25">
      <c r="A36" s="145"/>
      <c r="B36" s="113" t="s">
        <v>66</v>
      </c>
      <c r="C36" s="5">
        <v>180</v>
      </c>
      <c r="D36" s="6">
        <v>1.21</v>
      </c>
      <c r="E36" s="6">
        <v>0.99</v>
      </c>
      <c r="F36" s="6">
        <v>8.4600000000000009</v>
      </c>
      <c r="G36" s="6">
        <v>47.67</v>
      </c>
      <c r="H36" s="11" t="s">
        <v>65</v>
      </c>
    </row>
    <row r="37" spans="1:8" x14ac:dyDescent="0.25">
      <c r="A37" s="145"/>
      <c r="B37" s="113" t="s">
        <v>80</v>
      </c>
      <c r="C37" s="5">
        <v>100</v>
      </c>
      <c r="D37" s="6">
        <v>1.5</v>
      </c>
      <c r="E37" s="6">
        <v>0.5</v>
      </c>
      <c r="F37" s="6">
        <v>21</v>
      </c>
      <c r="G37" s="6">
        <v>94.5</v>
      </c>
      <c r="H37" s="11" t="s">
        <v>97</v>
      </c>
    </row>
    <row r="38" spans="1:8" x14ac:dyDescent="0.25">
      <c r="A38" s="149" t="s">
        <v>14</v>
      </c>
      <c r="B38" s="149"/>
      <c r="C38" s="122">
        <f>C34+C35+C36+C37</f>
        <v>452</v>
      </c>
      <c r="D38" s="123">
        <f>SUM(D34:D37)</f>
        <v>10.5</v>
      </c>
      <c r="E38" s="123">
        <f t="shared" ref="E38:G38" si="4">SUM(E34:E37)</f>
        <v>11.75</v>
      </c>
      <c r="F38" s="123">
        <f t="shared" si="4"/>
        <v>50.75</v>
      </c>
      <c r="G38" s="123">
        <f t="shared" si="4"/>
        <v>350</v>
      </c>
      <c r="H38" s="11"/>
    </row>
    <row r="39" spans="1:8" ht="39.75" x14ac:dyDescent="0.25">
      <c r="A39" s="143" t="s">
        <v>1</v>
      </c>
      <c r="B39" s="113" t="s">
        <v>71</v>
      </c>
      <c r="C39" s="10">
        <v>40</v>
      </c>
      <c r="D39" s="12">
        <v>0.74</v>
      </c>
      <c r="E39" s="12">
        <v>1.63</v>
      </c>
      <c r="F39" s="12">
        <v>2.33</v>
      </c>
      <c r="G39" s="12">
        <v>26.97</v>
      </c>
      <c r="H39" s="11" t="s">
        <v>70</v>
      </c>
    </row>
    <row r="40" spans="1:8" ht="39.75" x14ac:dyDescent="0.25">
      <c r="A40" s="143"/>
      <c r="B40" s="113" t="s">
        <v>254</v>
      </c>
      <c r="C40" s="10">
        <v>150</v>
      </c>
      <c r="D40" s="12">
        <v>1.32</v>
      </c>
      <c r="E40" s="12">
        <v>2.2400000000000002</v>
      </c>
      <c r="F40" s="12">
        <v>9.31</v>
      </c>
      <c r="G40" s="12">
        <v>62.7</v>
      </c>
      <c r="H40" s="11" t="s">
        <v>74</v>
      </c>
    </row>
    <row r="41" spans="1:8" ht="52.5" x14ac:dyDescent="0.25">
      <c r="A41" s="143"/>
      <c r="B41" s="113" t="s">
        <v>77</v>
      </c>
      <c r="C41" s="10">
        <v>50</v>
      </c>
      <c r="D41" s="12">
        <v>7.75</v>
      </c>
      <c r="E41" s="12">
        <v>7.47</v>
      </c>
      <c r="F41" s="12">
        <v>1.66</v>
      </c>
      <c r="G41" s="12">
        <v>103.75</v>
      </c>
      <c r="H41" s="11" t="s">
        <v>78</v>
      </c>
    </row>
    <row r="42" spans="1:8" ht="39.75" x14ac:dyDescent="0.25">
      <c r="A42" s="143"/>
      <c r="B42" s="113" t="s">
        <v>82</v>
      </c>
      <c r="C42" s="10">
        <v>20</v>
      </c>
      <c r="D42" s="12">
        <v>0.31</v>
      </c>
      <c r="E42" s="12">
        <v>0.4</v>
      </c>
      <c r="F42" s="12">
        <v>1.95</v>
      </c>
      <c r="G42" s="12">
        <v>12.62</v>
      </c>
      <c r="H42" s="11" t="s">
        <v>81</v>
      </c>
    </row>
    <row r="43" spans="1:8" ht="27" x14ac:dyDescent="0.25">
      <c r="A43" s="143"/>
      <c r="B43" s="112" t="s">
        <v>75</v>
      </c>
      <c r="C43" s="5">
        <v>120</v>
      </c>
      <c r="D43" s="15">
        <v>2.34</v>
      </c>
      <c r="E43" s="15">
        <v>4.18</v>
      </c>
      <c r="F43" s="15">
        <v>15.25</v>
      </c>
      <c r="G43" s="15">
        <v>108.02</v>
      </c>
      <c r="H43" s="11" t="s">
        <v>76</v>
      </c>
    </row>
    <row r="44" spans="1:8" x14ac:dyDescent="0.25">
      <c r="A44" s="143"/>
      <c r="B44" s="114" t="s">
        <v>269</v>
      </c>
      <c r="C44" s="17">
        <v>180</v>
      </c>
      <c r="D44" s="17">
        <v>0.9</v>
      </c>
      <c r="E44" s="17">
        <v>0.18</v>
      </c>
      <c r="F44" s="17">
        <v>15.18</v>
      </c>
      <c r="G44" s="17">
        <v>65.94</v>
      </c>
      <c r="H44" s="11" t="s">
        <v>69</v>
      </c>
    </row>
    <row r="45" spans="1:8" x14ac:dyDescent="0.25">
      <c r="A45" s="143"/>
      <c r="B45" s="112" t="s">
        <v>51</v>
      </c>
      <c r="C45" s="5">
        <v>22</v>
      </c>
      <c r="D45" s="6">
        <v>0.63800000000000001</v>
      </c>
      <c r="E45" s="6">
        <v>0.17600000000000002</v>
      </c>
      <c r="F45" s="6">
        <v>12.21</v>
      </c>
      <c r="G45" s="6">
        <v>52.976000000000006</v>
      </c>
      <c r="H45" s="11" t="s">
        <v>53</v>
      </c>
    </row>
    <row r="46" spans="1:8" x14ac:dyDescent="0.25">
      <c r="A46" s="143"/>
      <c r="B46" s="112" t="s">
        <v>52</v>
      </c>
      <c r="C46" s="5">
        <v>22</v>
      </c>
      <c r="D46" s="6">
        <v>0.70400000000000007</v>
      </c>
      <c r="E46" s="6">
        <v>0.17600000000000002</v>
      </c>
      <c r="F46" s="6">
        <v>13.155999999999999</v>
      </c>
      <c r="G46" s="6">
        <v>57.023999999999994</v>
      </c>
      <c r="H46" s="11" t="s">
        <v>54</v>
      </c>
    </row>
    <row r="47" spans="1:8" x14ac:dyDescent="0.25">
      <c r="A47" s="149" t="s">
        <v>15</v>
      </c>
      <c r="B47" s="149"/>
      <c r="C47" s="122">
        <f>C39+C40+C41+C42+C43+C44+C45+C46</f>
        <v>604</v>
      </c>
      <c r="D47" s="123">
        <f>SUM(D39:D46)</f>
        <v>14.702000000000002</v>
      </c>
      <c r="E47" s="123">
        <f t="shared" ref="E47:G47" si="5">SUM(E39:E46)</f>
        <v>16.451999999999998</v>
      </c>
      <c r="F47" s="123">
        <f t="shared" si="5"/>
        <v>71.045999999999992</v>
      </c>
      <c r="G47" s="123">
        <f t="shared" si="5"/>
        <v>490</v>
      </c>
      <c r="H47" s="11"/>
    </row>
    <row r="48" spans="1:8" ht="39.75" x14ac:dyDescent="0.25">
      <c r="A48" s="132"/>
      <c r="B48" s="112" t="s">
        <v>84</v>
      </c>
      <c r="C48" s="10">
        <v>144</v>
      </c>
      <c r="D48" s="12">
        <v>7.14</v>
      </c>
      <c r="E48" s="12">
        <v>9.25</v>
      </c>
      <c r="F48" s="12">
        <v>49.69</v>
      </c>
      <c r="G48" s="12">
        <v>309.68</v>
      </c>
      <c r="H48" s="11" t="s">
        <v>161</v>
      </c>
    </row>
    <row r="49" spans="1:8" ht="27" x14ac:dyDescent="0.25">
      <c r="A49" s="132"/>
      <c r="B49" s="113" t="s">
        <v>83</v>
      </c>
      <c r="C49" s="5">
        <v>21</v>
      </c>
      <c r="D49" s="6">
        <v>0.6</v>
      </c>
      <c r="E49" s="6">
        <v>0.89</v>
      </c>
      <c r="F49" s="6">
        <v>3.29</v>
      </c>
      <c r="G49" s="12">
        <v>23.56</v>
      </c>
      <c r="H49" s="11" t="s">
        <v>162</v>
      </c>
    </row>
    <row r="50" spans="1:8" x14ac:dyDescent="0.25">
      <c r="A50" s="132"/>
      <c r="B50" s="113" t="s">
        <v>79</v>
      </c>
      <c r="C50" s="5">
        <v>180</v>
      </c>
      <c r="D50" s="6">
        <v>4.8600000000000003</v>
      </c>
      <c r="E50" s="6">
        <v>3.96</v>
      </c>
      <c r="F50" s="6">
        <v>7.92</v>
      </c>
      <c r="G50" s="12">
        <v>86.76</v>
      </c>
      <c r="H50" s="11" t="s">
        <v>163</v>
      </c>
    </row>
    <row r="51" spans="1:8" x14ac:dyDescent="0.25">
      <c r="A51" s="147" t="s">
        <v>39</v>
      </c>
      <c r="B51" s="147"/>
      <c r="C51" s="124">
        <f>C48+C49+C50</f>
        <v>345</v>
      </c>
      <c r="D51" s="125">
        <f>SUM(D48:D50)</f>
        <v>12.6</v>
      </c>
      <c r="E51" s="125">
        <f t="shared" ref="E51:G51" si="6">SUM(E48:E50)</f>
        <v>14.100000000000001</v>
      </c>
      <c r="F51" s="125">
        <f t="shared" si="6"/>
        <v>60.9</v>
      </c>
      <c r="G51" s="125">
        <f t="shared" si="6"/>
        <v>420</v>
      </c>
      <c r="H51" s="18"/>
    </row>
    <row r="52" spans="1:8" x14ac:dyDescent="0.25">
      <c r="A52" s="175" t="s">
        <v>18</v>
      </c>
      <c r="B52" s="175"/>
      <c r="C52" s="87"/>
      <c r="D52" s="88">
        <f>D38+D47+D51</f>
        <v>37.802</v>
      </c>
      <c r="E52" s="88">
        <f t="shared" ref="E52:G52" si="7">E38+E47+E51</f>
        <v>42.302</v>
      </c>
      <c r="F52" s="88">
        <f t="shared" si="7"/>
        <v>182.696</v>
      </c>
      <c r="G52" s="88">
        <f t="shared" si="7"/>
        <v>1260</v>
      </c>
      <c r="H52" s="89"/>
    </row>
    <row r="53" spans="1:8" ht="15" x14ac:dyDescent="0.25">
      <c r="A53" s="167" t="s">
        <v>19</v>
      </c>
      <c r="B53" s="167"/>
      <c r="C53" s="167"/>
      <c r="D53" s="167"/>
      <c r="E53" s="167"/>
      <c r="F53" s="167"/>
      <c r="G53" s="167"/>
      <c r="H53" s="167"/>
    </row>
    <row r="54" spans="1:8" ht="39.75" x14ac:dyDescent="0.25">
      <c r="A54" s="178" t="s">
        <v>0</v>
      </c>
      <c r="B54" s="116" t="s">
        <v>276</v>
      </c>
      <c r="C54" s="5">
        <v>137</v>
      </c>
      <c r="D54" s="6">
        <v>0.9</v>
      </c>
      <c r="E54" s="6">
        <v>3.91</v>
      </c>
      <c r="F54" s="6">
        <v>22.59</v>
      </c>
      <c r="G54" s="12">
        <v>128.44999999999999</v>
      </c>
      <c r="H54" s="7" t="s">
        <v>85</v>
      </c>
    </row>
    <row r="55" spans="1:8" ht="27" x14ac:dyDescent="0.25">
      <c r="A55" s="179"/>
      <c r="B55" s="112" t="s">
        <v>224</v>
      </c>
      <c r="C55" s="8" t="s">
        <v>44</v>
      </c>
      <c r="D55" s="9">
        <v>4.2</v>
      </c>
      <c r="E55" s="9">
        <v>3.68</v>
      </c>
      <c r="F55" s="9">
        <v>12.85</v>
      </c>
      <c r="G55" s="10">
        <v>101.26</v>
      </c>
      <c r="H55" s="7" t="s">
        <v>45</v>
      </c>
    </row>
    <row r="56" spans="1:8" ht="27" x14ac:dyDescent="0.25">
      <c r="A56" s="179"/>
      <c r="B56" s="113" t="s">
        <v>42</v>
      </c>
      <c r="C56" s="5">
        <v>180</v>
      </c>
      <c r="D56" s="6">
        <v>2</v>
      </c>
      <c r="E56" s="6">
        <v>1.66</v>
      </c>
      <c r="F56" s="6">
        <v>9.81</v>
      </c>
      <c r="G56" s="6">
        <v>62.19</v>
      </c>
      <c r="H56" s="11" t="s">
        <v>43</v>
      </c>
    </row>
    <row r="57" spans="1:8" x14ac:dyDescent="0.25">
      <c r="A57" s="180"/>
      <c r="B57" s="112" t="s">
        <v>86</v>
      </c>
      <c r="C57" s="5">
        <v>100</v>
      </c>
      <c r="D57" s="6">
        <v>3.4</v>
      </c>
      <c r="E57" s="6">
        <v>2.5</v>
      </c>
      <c r="F57" s="6">
        <v>5.5</v>
      </c>
      <c r="G57" s="12">
        <v>58.1</v>
      </c>
      <c r="H57" s="11" t="s">
        <v>163</v>
      </c>
    </row>
    <row r="58" spans="1:8" x14ac:dyDescent="0.25">
      <c r="A58" s="149" t="s">
        <v>14</v>
      </c>
      <c r="B58" s="149"/>
      <c r="C58" s="127">
        <f>C54+C55+C56+C57</f>
        <v>452</v>
      </c>
      <c r="D58" s="123">
        <f>SUM(D54:D57)</f>
        <v>10.5</v>
      </c>
      <c r="E58" s="123">
        <f t="shared" ref="E58:G58" si="8">SUM(E54:E57)</f>
        <v>11.75</v>
      </c>
      <c r="F58" s="123">
        <f t="shared" si="8"/>
        <v>50.75</v>
      </c>
      <c r="G58" s="123">
        <f t="shared" si="8"/>
        <v>350</v>
      </c>
      <c r="H58" s="11"/>
    </row>
    <row r="59" spans="1:8" ht="39.75" x14ac:dyDescent="0.25">
      <c r="A59" s="143" t="s">
        <v>20</v>
      </c>
      <c r="B59" s="113" t="s">
        <v>88</v>
      </c>
      <c r="C59" s="10">
        <v>40</v>
      </c>
      <c r="D59" s="12">
        <v>0.36</v>
      </c>
      <c r="E59" s="12">
        <v>1.64</v>
      </c>
      <c r="F59" s="12">
        <v>1.29</v>
      </c>
      <c r="G59" s="12">
        <v>21.33</v>
      </c>
      <c r="H59" s="11" t="s">
        <v>87</v>
      </c>
    </row>
    <row r="60" spans="1:8" ht="52.5" x14ac:dyDescent="0.25">
      <c r="A60" s="143"/>
      <c r="B60" s="112" t="s">
        <v>255</v>
      </c>
      <c r="C60" s="5">
        <v>160</v>
      </c>
      <c r="D60" s="5">
        <v>1.1200000000000001</v>
      </c>
      <c r="E60" s="5">
        <v>1.78</v>
      </c>
      <c r="F60" s="5">
        <v>7.56</v>
      </c>
      <c r="G60" s="5">
        <v>49.78</v>
      </c>
      <c r="H60" s="11" t="s">
        <v>89</v>
      </c>
    </row>
    <row r="61" spans="1:8" ht="53.25" customHeight="1" x14ac:dyDescent="0.25">
      <c r="A61" s="143"/>
      <c r="B61" s="112" t="s">
        <v>265</v>
      </c>
      <c r="C61" s="10">
        <v>150</v>
      </c>
      <c r="D61" s="12">
        <v>11.34</v>
      </c>
      <c r="E61" s="12">
        <v>12.53</v>
      </c>
      <c r="F61" s="12">
        <v>18.170000000000002</v>
      </c>
      <c r="G61" s="12">
        <v>229.81</v>
      </c>
      <c r="H61" s="11" t="s">
        <v>164</v>
      </c>
    </row>
    <row r="62" spans="1:8" ht="27" customHeight="1" x14ac:dyDescent="0.25">
      <c r="A62" s="143"/>
      <c r="B62" s="113" t="s">
        <v>90</v>
      </c>
      <c r="C62" s="5">
        <v>150</v>
      </c>
      <c r="D62" s="6">
        <v>0.08</v>
      </c>
      <c r="E62" s="6">
        <v>0.03</v>
      </c>
      <c r="F62" s="6">
        <v>10.08</v>
      </c>
      <c r="G62" s="12">
        <v>40.85</v>
      </c>
      <c r="H62" s="11" t="s">
        <v>165</v>
      </c>
    </row>
    <row r="63" spans="1:8" x14ac:dyDescent="0.25">
      <c r="A63" s="143"/>
      <c r="B63" s="112" t="s">
        <v>51</v>
      </c>
      <c r="C63" s="5">
        <v>32</v>
      </c>
      <c r="D63" s="6">
        <v>0.89899999999999991</v>
      </c>
      <c r="E63" s="6">
        <v>0.248</v>
      </c>
      <c r="F63" s="6">
        <v>17.204999999999998</v>
      </c>
      <c r="G63" s="6">
        <v>75.650000000000006</v>
      </c>
      <c r="H63" s="11" t="s">
        <v>53</v>
      </c>
    </row>
    <row r="64" spans="1:8" x14ac:dyDescent="0.25">
      <c r="A64" s="143"/>
      <c r="B64" s="112" t="s">
        <v>52</v>
      </c>
      <c r="C64" s="5">
        <v>28</v>
      </c>
      <c r="D64" s="6">
        <v>0.89600000000000013</v>
      </c>
      <c r="E64" s="6">
        <v>0.22400000000000003</v>
      </c>
      <c r="F64" s="6">
        <v>16.744</v>
      </c>
      <c r="G64" s="6">
        <v>72.575999999999993</v>
      </c>
      <c r="H64" s="11" t="s">
        <v>54</v>
      </c>
    </row>
    <row r="65" spans="1:8" x14ac:dyDescent="0.25">
      <c r="A65" s="176" t="s">
        <v>15</v>
      </c>
      <c r="B65" s="176"/>
      <c r="C65" s="122">
        <f>C59+C60+C61+C62+C63+C64</f>
        <v>560</v>
      </c>
      <c r="D65" s="123">
        <f>SUM(D59:D64)</f>
        <v>14.695</v>
      </c>
      <c r="E65" s="123">
        <f t="shared" ref="E65:G65" si="9">SUM(E59:E64)</f>
        <v>16.451999999999998</v>
      </c>
      <c r="F65" s="123">
        <f t="shared" si="9"/>
        <v>71.049000000000007</v>
      </c>
      <c r="G65" s="123">
        <f t="shared" si="9"/>
        <v>489.99600000000009</v>
      </c>
      <c r="H65" s="11"/>
    </row>
    <row r="66" spans="1:8" x14ac:dyDescent="0.25">
      <c r="A66" s="131" t="s">
        <v>2</v>
      </c>
      <c r="B66" s="112" t="s">
        <v>91</v>
      </c>
      <c r="C66" s="10">
        <v>40</v>
      </c>
      <c r="D66" s="12">
        <v>0.32</v>
      </c>
      <c r="E66" s="12">
        <v>0.04</v>
      </c>
      <c r="F66" s="12">
        <v>0.68</v>
      </c>
      <c r="G66" s="12">
        <v>4.3600000000000003</v>
      </c>
      <c r="H66" s="11" t="s">
        <v>166</v>
      </c>
    </row>
    <row r="67" spans="1:8" ht="27" x14ac:dyDescent="0.25">
      <c r="A67" s="132"/>
      <c r="B67" s="112" t="s">
        <v>92</v>
      </c>
      <c r="C67" s="10">
        <v>130</v>
      </c>
      <c r="D67" s="12">
        <v>8.57</v>
      </c>
      <c r="E67" s="12">
        <v>7.27</v>
      </c>
      <c r="F67" s="12">
        <v>9.74</v>
      </c>
      <c r="G67" s="12">
        <v>137.72999999999999</v>
      </c>
      <c r="H67" s="11" t="s">
        <v>167</v>
      </c>
    </row>
    <row r="68" spans="1:8" x14ac:dyDescent="0.25">
      <c r="A68" s="132"/>
      <c r="B68" s="114" t="s">
        <v>269</v>
      </c>
      <c r="C68" s="17">
        <v>180</v>
      </c>
      <c r="D68" s="17">
        <v>0.9</v>
      </c>
      <c r="E68" s="17">
        <v>0.18</v>
      </c>
      <c r="F68" s="17">
        <v>15.18</v>
      </c>
      <c r="G68" s="17">
        <v>65.94</v>
      </c>
      <c r="H68" s="11" t="s">
        <v>69</v>
      </c>
    </row>
    <row r="69" spans="1:8" ht="27" x14ac:dyDescent="0.25">
      <c r="A69" s="132"/>
      <c r="B69" s="113" t="s">
        <v>93</v>
      </c>
      <c r="C69" s="5">
        <v>30</v>
      </c>
      <c r="D69" s="6">
        <v>1.87</v>
      </c>
      <c r="E69" s="6">
        <v>6.36</v>
      </c>
      <c r="F69" s="6">
        <v>17.45</v>
      </c>
      <c r="G69" s="6">
        <v>134.56100000000001</v>
      </c>
      <c r="H69" s="11" t="s">
        <v>168</v>
      </c>
    </row>
    <row r="70" spans="1:8" x14ac:dyDescent="0.25">
      <c r="A70" s="132"/>
      <c r="B70" s="112" t="s">
        <v>51</v>
      </c>
      <c r="C70" s="5">
        <v>16</v>
      </c>
      <c r="D70" s="6">
        <v>0.46399999999999997</v>
      </c>
      <c r="E70" s="6">
        <v>0.128</v>
      </c>
      <c r="F70" s="6">
        <v>8.8800000000000008</v>
      </c>
      <c r="G70" s="6">
        <v>38.527999999999999</v>
      </c>
      <c r="H70" s="11" t="s">
        <v>53</v>
      </c>
    </row>
    <row r="71" spans="1:8" x14ac:dyDescent="0.25">
      <c r="A71" s="132"/>
      <c r="B71" s="112" t="s">
        <v>52</v>
      </c>
      <c r="C71" s="5">
        <v>15</v>
      </c>
      <c r="D71" s="6">
        <v>0.48</v>
      </c>
      <c r="E71" s="6">
        <v>0.12</v>
      </c>
      <c r="F71" s="6">
        <v>8.9700000000000006</v>
      </c>
      <c r="G71" s="6">
        <v>38.880000000000003</v>
      </c>
      <c r="H71" s="11" t="s">
        <v>54</v>
      </c>
    </row>
    <row r="72" spans="1:8" x14ac:dyDescent="0.25">
      <c r="A72" s="147" t="s">
        <v>39</v>
      </c>
      <c r="B72" s="147"/>
      <c r="C72" s="124">
        <f>C66+C67+C68+C69+C70+C71</f>
        <v>411</v>
      </c>
      <c r="D72" s="125">
        <f>SUM(D66:D71)</f>
        <v>12.604000000000001</v>
      </c>
      <c r="E72" s="125">
        <f t="shared" ref="E72:G72" si="10">SUM(E66:E71)</f>
        <v>14.097999999999999</v>
      </c>
      <c r="F72" s="125">
        <f t="shared" si="10"/>
        <v>60.9</v>
      </c>
      <c r="G72" s="125">
        <f t="shared" si="10"/>
        <v>419.99900000000002</v>
      </c>
      <c r="H72" s="11"/>
    </row>
    <row r="73" spans="1:8" x14ac:dyDescent="0.25">
      <c r="A73" s="90" t="s">
        <v>21</v>
      </c>
      <c r="B73" s="91"/>
      <c r="C73" s="92"/>
      <c r="D73" s="85">
        <f>D58+D65+D72</f>
        <v>37.798999999999999</v>
      </c>
      <c r="E73" s="85">
        <f t="shared" ref="E73:G73" si="11">E58+E65+E72</f>
        <v>42.3</v>
      </c>
      <c r="F73" s="85">
        <f t="shared" si="11"/>
        <v>182.69900000000001</v>
      </c>
      <c r="G73" s="85">
        <f t="shared" si="11"/>
        <v>1259.9950000000001</v>
      </c>
      <c r="H73" s="86"/>
    </row>
    <row r="74" spans="1:8" x14ac:dyDescent="0.25">
      <c r="A74" s="142" t="s">
        <v>22</v>
      </c>
      <c r="B74" s="142"/>
      <c r="C74" s="142"/>
      <c r="D74" s="142"/>
      <c r="E74" s="142"/>
      <c r="F74" s="142"/>
      <c r="G74" s="142"/>
      <c r="H74" s="142"/>
    </row>
    <row r="75" spans="1:8" ht="28.5" x14ac:dyDescent="0.25">
      <c r="A75" s="144" t="s">
        <v>0</v>
      </c>
      <c r="B75" s="112" t="s">
        <v>95</v>
      </c>
      <c r="C75" s="5">
        <v>30</v>
      </c>
      <c r="D75" s="6">
        <v>0.93</v>
      </c>
      <c r="E75" s="6">
        <v>0.06</v>
      </c>
      <c r="F75" s="6">
        <v>1.95</v>
      </c>
      <c r="G75" s="6">
        <v>12</v>
      </c>
      <c r="H75" s="11" t="s">
        <v>169</v>
      </c>
    </row>
    <row r="76" spans="1:8" ht="27" x14ac:dyDescent="0.25">
      <c r="A76" s="145"/>
      <c r="B76" s="112" t="s">
        <v>94</v>
      </c>
      <c r="C76" s="5">
        <v>135</v>
      </c>
      <c r="D76" s="6">
        <v>8.07</v>
      </c>
      <c r="E76" s="6">
        <v>9.9499999999999993</v>
      </c>
      <c r="F76" s="6">
        <v>17.649999999999999</v>
      </c>
      <c r="G76" s="6">
        <v>192.81</v>
      </c>
      <c r="H76" s="11" t="s">
        <v>170</v>
      </c>
    </row>
    <row r="77" spans="1:8" x14ac:dyDescent="0.25">
      <c r="A77" s="145"/>
      <c r="B77" s="112" t="s">
        <v>52</v>
      </c>
      <c r="C77" s="5">
        <v>19</v>
      </c>
      <c r="D77" s="6">
        <v>0.6080000000000001</v>
      </c>
      <c r="E77" s="6">
        <v>0.15200000000000002</v>
      </c>
      <c r="F77" s="6">
        <v>11.362</v>
      </c>
      <c r="G77" s="6">
        <v>48.25</v>
      </c>
      <c r="H77" s="11" t="s">
        <v>54</v>
      </c>
    </row>
    <row r="78" spans="1:8" x14ac:dyDescent="0.25">
      <c r="A78" s="145"/>
      <c r="B78" s="113" t="s">
        <v>60</v>
      </c>
      <c r="C78" s="5">
        <v>180</v>
      </c>
      <c r="D78" s="6">
        <v>0.08</v>
      </c>
      <c r="E78" s="6">
        <v>0.02</v>
      </c>
      <c r="F78" s="6">
        <v>6.56</v>
      </c>
      <c r="G78" s="6">
        <v>26.74</v>
      </c>
      <c r="H78" s="11" t="s">
        <v>61</v>
      </c>
    </row>
    <row r="79" spans="1:8" x14ac:dyDescent="0.25">
      <c r="A79" s="145"/>
      <c r="B79" s="114" t="s">
        <v>190</v>
      </c>
      <c r="C79" s="17">
        <v>100</v>
      </c>
      <c r="D79" s="17">
        <v>0.34</v>
      </c>
      <c r="E79" s="17">
        <v>0.32</v>
      </c>
      <c r="F79" s="17">
        <v>8.16</v>
      </c>
      <c r="G79" s="17">
        <v>36.9</v>
      </c>
      <c r="H79" s="11" t="s">
        <v>48</v>
      </c>
    </row>
    <row r="80" spans="1:8" x14ac:dyDescent="0.25">
      <c r="A80" s="146"/>
      <c r="B80" s="114" t="s">
        <v>272</v>
      </c>
      <c r="C80" s="17">
        <v>8</v>
      </c>
      <c r="D80" s="20">
        <v>0.47360000000000008</v>
      </c>
      <c r="E80" s="20">
        <v>1.2432000000000001</v>
      </c>
      <c r="F80" s="20">
        <v>5.069</v>
      </c>
      <c r="G80" s="20">
        <v>33.299999999999997</v>
      </c>
      <c r="H80" s="11" t="s">
        <v>273</v>
      </c>
    </row>
    <row r="81" spans="1:8" x14ac:dyDescent="0.25">
      <c r="A81" s="149" t="s">
        <v>14</v>
      </c>
      <c r="B81" s="149"/>
      <c r="C81" s="122">
        <f>C75+C76+C77+C78+C79+C80</f>
        <v>472</v>
      </c>
      <c r="D81" s="123">
        <f>SUM(D75:D80)</f>
        <v>10.5016</v>
      </c>
      <c r="E81" s="123">
        <f t="shared" ref="E81:G81" si="12">SUM(E75:E80)</f>
        <v>11.745199999999999</v>
      </c>
      <c r="F81" s="123">
        <f t="shared" si="12"/>
        <v>50.751000000000005</v>
      </c>
      <c r="G81" s="123">
        <f t="shared" si="12"/>
        <v>350</v>
      </c>
      <c r="H81" s="11"/>
    </row>
    <row r="82" spans="1:8" ht="27" x14ac:dyDescent="0.25">
      <c r="A82" s="143" t="s">
        <v>1</v>
      </c>
      <c r="B82" s="113" t="s">
        <v>99</v>
      </c>
      <c r="C82" s="10">
        <v>40</v>
      </c>
      <c r="D82" s="12">
        <v>0.28999999999999998</v>
      </c>
      <c r="E82" s="12">
        <v>1.62</v>
      </c>
      <c r="F82" s="12">
        <v>0.96</v>
      </c>
      <c r="G82" s="12">
        <v>19.61</v>
      </c>
      <c r="H82" s="11" t="s">
        <v>98</v>
      </c>
    </row>
    <row r="83" spans="1:8" ht="39.75" x14ac:dyDescent="0.25">
      <c r="A83" s="143"/>
      <c r="B83" s="112" t="s">
        <v>256</v>
      </c>
      <c r="C83" s="10">
        <v>150</v>
      </c>
      <c r="D83" s="16">
        <v>1.47</v>
      </c>
      <c r="E83" s="16">
        <v>3.28</v>
      </c>
      <c r="F83" s="16">
        <v>7.25</v>
      </c>
      <c r="G83" s="16">
        <v>64.400000000000006</v>
      </c>
      <c r="H83" s="11" t="s">
        <v>100</v>
      </c>
    </row>
    <row r="84" spans="1:8" ht="39.75" x14ac:dyDescent="0.25">
      <c r="A84" s="143"/>
      <c r="B84" s="112" t="s">
        <v>104</v>
      </c>
      <c r="C84" s="10">
        <v>55</v>
      </c>
      <c r="D84" s="12">
        <v>8.7899999999999991</v>
      </c>
      <c r="E84" s="12">
        <v>6.89</v>
      </c>
      <c r="F84" s="12">
        <v>4.2300000000000004</v>
      </c>
      <c r="G84" s="12">
        <v>112.98</v>
      </c>
      <c r="H84" s="11" t="s">
        <v>103</v>
      </c>
    </row>
    <row r="85" spans="1:8" ht="27" x14ac:dyDescent="0.25">
      <c r="A85" s="143"/>
      <c r="B85" s="113" t="s">
        <v>102</v>
      </c>
      <c r="C85" s="5">
        <v>120</v>
      </c>
      <c r="D85" s="6">
        <v>2.41</v>
      </c>
      <c r="E85" s="6">
        <v>4.2699999999999996</v>
      </c>
      <c r="F85" s="6">
        <v>18.760000000000002</v>
      </c>
      <c r="G85" s="12">
        <v>123.14</v>
      </c>
      <c r="H85" s="11" t="s">
        <v>101</v>
      </c>
    </row>
    <row r="86" spans="1:8" ht="27" x14ac:dyDescent="0.25">
      <c r="A86" s="143"/>
      <c r="B86" s="113" t="s">
        <v>263</v>
      </c>
      <c r="C86" s="5">
        <v>150</v>
      </c>
      <c r="D86" s="6">
        <v>0.31</v>
      </c>
      <c r="E86" s="6">
        <v>0.01</v>
      </c>
      <c r="F86" s="6">
        <v>12.82</v>
      </c>
      <c r="G86" s="6">
        <v>52.65</v>
      </c>
      <c r="H86" s="11" t="s">
        <v>55</v>
      </c>
    </row>
    <row r="87" spans="1:8" x14ac:dyDescent="0.25">
      <c r="A87" s="143"/>
      <c r="B87" s="112" t="s">
        <v>51</v>
      </c>
      <c r="C87" s="5">
        <v>25</v>
      </c>
      <c r="D87" s="6">
        <v>0.72499999999999998</v>
      </c>
      <c r="E87" s="6">
        <v>0.2</v>
      </c>
      <c r="F87" s="6">
        <v>13.875</v>
      </c>
      <c r="G87" s="6">
        <v>60.2</v>
      </c>
      <c r="H87" s="11" t="s">
        <v>53</v>
      </c>
    </row>
    <row r="88" spans="1:8" x14ac:dyDescent="0.25">
      <c r="A88" s="143"/>
      <c r="B88" s="112" t="s">
        <v>52</v>
      </c>
      <c r="C88" s="5">
        <v>21</v>
      </c>
      <c r="D88" s="6">
        <v>0.70400000000000007</v>
      </c>
      <c r="E88" s="6">
        <v>0.17600000000000002</v>
      </c>
      <c r="F88" s="6">
        <v>13.155999999999999</v>
      </c>
      <c r="G88" s="6">
        <v>57.023999999999994</v>
      </c>
      <c r="H88" s="11" t="s">
        <v>54</v>
      </c>
    </row>
    <row r="89" spans="1:8" x14ac:dyDescent="0.25">
      <c r="A89" s="149" t="s">
        <v>15</v>
      </c>
      <c r="B89" s="149"/>
      <c r="C89" s="122">
        <f>C82+C83+C84+C85+C86+C87+C88</f>
        <v>561</v>
      </c>
      <c r="D89" s="123">
        <f>SUM(D82:D88)</f>
        <v>14.699</v>
      </c>
      <c r="E89" s="123">
        <f t="shared" ref="E89:G89" si="13">SUM(E82:E88)</f>
        <v>16.445999999999998</v>
      </c>
      <c r="F89" s="123">
        <f t="shared" si="13"/>
        <v>71.051000000000002</v>
      </c>
      <c r="G89" s="123">
        <f t="shared" si="13"/>
        <v>490.00399999999996</v>
      </c>
      <c r="H89" s="11"/>
    </row>
    <row r="90" spans="1:8" ht="39.75" x14ac:dyDescent="0.25">
      <c r="A90" s="131" t="s">
        <v>2</v>
      </c>
      <c r="B90" s="113" t="s">
        <v>260</v>
      </c>
      <c r="C90" s="5">
        <v>50</v>
      </c>
      <c r="D90" s="5">
        <v>4.57</v>
      </c>
      <c r="E90" s="5">
        <v>7.68</v>
      </c>
      <c r="F90" s="5">
        <v>2.95</v>
      </c>
      <c r="G90" s="5">
        <v>98.19</v>
      </c>
      <c r="H90" s="11" t="s">
        <v>259</v>
      </c>
    </row>
    <row r="91" spans="1:8" ht="27" x14ac:dyDescent="0.25">
      <c r="A91" s="132"/>
      <c r="B91" s="112" t="s">
        <v>106</v>
      </c>
      <c r="C91" s="5">
        <v>110</v>
      </c>
      <c r="D91" s="5">
        <v>4.9000000000000004</v>
      </c>
      <c r="E91" s="5">
        <v>3.4</v>
      </c>
      <c r="F91" s="5">
        <v>21.44</v>
      </c>
      <c r="G91" s="5">
        <v>136.04</v>
      </c>
      <c r="H91" s="11" t="s">
        <v>171</v>
      </c>
    </row>
    <row r="92" spans="1:8" ht="39.75" x14ac:dyDescent="0.25">
      <c r="A92" s="132"/>
      <c r="B92" s="113" t="s">
        <v>82</v>
      </c>
      <c r="C92" s="10">
        <v>20</v>
      </c>
      <c r="D92" s="12">
        <v>0.31</v>
      </c>
      <c r="E92" s="12">
        <v>0.4</v>
      </c>
      <c r="F92" s="12">
        <v>1.95</v>
      </c>
      <c r="G92" s="12">
        <v>12.62</v>
      </c>
      <c r="H92" s="11" t="s">
        <v>81</v>
      </c>
    </row>
    <row r="93" spans="1:8" ht="18" customHeight="1" x14ac:dyDescent="0.25">
      <c r="A93" s="132"/>
      <c r="B93" s="113" t="s">
        <v>105</v>
      </c>
      <c r="C93" s="5">
        <v>180</v>
      </c>
      <c r="D93" s="6">
        <v>0.13</v>
      </c>
      <c r="E93" s="6">
        <v>0.02</v>
      </c>
      <c r="F93" s="6">
        <v>6.69</v>
      </c>
      <c r="G93" s="6">
        <v>27.5</v>
      </c>
      <c r="H93" s="11" t="s">
        <v>172</v>
      </c>
    </row>
    <row r="94" spans="1:8" ht="39.75" x14ac:dyDescent="0.25">
      <c r="A94" s="132"/>
      <c r="B94" s="113" t="s">
        <v>107</v>
      </c>
      <c r="C94" s="5">
        <v>50</v>
      </c>
      <c r="D94" s="6">
        <v>2.2400000000000002</v>
      </c>
      <c r="E94" s="6">
        <v>2.4900000000000002</v>
      </c>
      <c r="F94" s="6">
        <v>19.5</v>
      </c>
      <c r="G94" s="6">
        <v>109.36</v>
      </c>
      <c r="H94" s="11" t="s">
        <v>173</v>
      </c>
    </row>
    <row r="95" spans="1:8" x14ac:dyDescent="0.25">
      <c r="A95" s="133"/>
      <c r="B95" s="112" t="s">
        <v>52</v>
      </c>
      <c r="C95" s="5">
        <v>14</v>
      </c>
      <c r="D95" s="6">
        <v>0.44800000000000006</v>
      </c>
      <c r="E95" s="6">
        <v>0.11200000000000002</v>
      </c>
      <c r="F95" s="6">
        <v>8.3719999999999999</v>
      </c>
      <c r="G95" s="6">
        <v>36.287999999999997</v>
      </c>
      <c r="H95" s="11" t="s">
        <v>54</v>
      </c>
    </row>
    <row r="96" spans="1:8" x14ac:dyDescent="0.25">
      <c r="A96" s="147" t="s">
        <v>39</v>
      </c>
      <c r="B96" s="147"/>
      <c r="C96" s="122">
        <f>C90+C91+C92+C93+C94+C95</f>
        <v>424</v>
      </c>
      <c r="D96" s="123">
        <f t="shared" ref="D96:F96" si="14">D90+D91+D92+D93+D94+D95</f>
        <v>12.598000000000003</v>
      </c>
      <c r="E96" s="123">
        <f t="shared" si="14"/>
        <v>14.102</v>
      </c>
      <c r="F96" s="123">
        <f t="shared" si="14"/>
        <v>60.902000000000001</v>
      </c>
      <c r="G96" s="123">
        <f>SUM(G90:G95)</f>
        <v>419.99800000000005</v>
      </c>
      <c r="H96" s="11"/>
    </row>
    <row r="97" spans="1:8" x14ac:dyDescent="0.25">
      <c r="A97" s="141" t="s">
        <v>23</v>
      </c>
      <c r="B97" s="141"/>
      <c r="C97" s="93"/>
      <c r="D97" s="88">
        <f>D81+D89+D96</f>
        <v>37.798600000000008</v>
      </c>
      <c r="E97" s="88">
        <v>42.3</v>
      </c>
      <c r="F97" s="88">
        <f t="shared" ref="F97:G97" si="15">F81+F89+F96</f>
        <v>182.70400000000001</v>
      </c>
      <c r="G97" s="88">
        <f t="shared" si="15"/>
        <v>1260.002</v>
      </c>
      <c r="H97" s="94"/>
    </row>
    <row r="98" spans="1:8" x14ac:dyDescent="0.25">
      <c r="A98" s="142" t="s">
        <v>24</v>
      </c>
      <c r="B98" s="142"/>
      <c r="C98" s="142"/>
      <c r="D98" s="142"/>
      <c r="E98" s="142"/>
      <c r="F98" s="142"/>
      <c r="G98" s="142"/>
      <c r="H98" s="142"/>
    </row>
    <row r="99" spans="1:8" ht="39.75" x14ac:dyDescent="0.25">
      <c r="A99" s="144" t="s">
        <v>0</v>
      </c>
      <c r="B99" s="112" t="s">
        <v>241</v>
      </c>
      <c r="C99" s="19" t="s">
        <v>108</v>
      </c>
      <c r="D99" s="6">
        <v>5.95</v>
      </c>
      <c r="E99" s="128">
        <v>3.15</v>
      </c>
      <c r="F99" s="128">
        <v>18.57</v>
      </c>
      <c r="G99" s="6">
        <v>123.08</v>
      </c>
      <c r="H99" s="11" t="s">
        <v>111</v>
      </c>
    </row>
    <row r="100" spans="1:8" x14ac:dyDescent="0.25">
      <c r="A100" s="145"/>
      <c r="B100" s="112" t="s">
        <v>225</v>
      </c>
      <c r="C100" s="5">
        <v>35</v>
      </c>
      <c r="D100" s="6">
        <v>1.94</v>
      </c>
      <c r="E100" s="6">
        <v>6.53</v>
      </c>
      <c r="F100" s="6">
        <v>12.95</v>
      </c>
      <c r="G100" s="12">
        <v>118.3</v>
      </c>
      <c r="H100" s="11" t="s">
        <v>67</v>
      </c>
    </row>
    <row r="101" spans="1:8" x14ac:dyDescent="0.25">
      <c r="A101" s="145"/>
      <c r="B101" s="113" t="s">
        <v>110</v>
      </c>
      <c r="C101" s="5">
        <v>180</v>
      </c>
      <c r="D101" s="6">
        <v>2.21</v>
      </c>
      <c r="E101" s="6">
        <v>1.67</v>
      </c>
      <c r="F101" s="6">
        <v>9.43</v>
      </c>
      <c r="G101" s="6">
        <v>61.62</v>
      </c>
      <c r="H101" s="11" t="s">
        <v>109</v>
      </c>
    </row>
    <row r="102" spans="1:8" x14ac:dyDescent="0.25">
      <c r="A102" s="146"/>
      <c r="B102" s="112" t="s">
        <v>96</v>
      </c>
      <c r="C102" s="5">
        <v>100</v>
      </c>
      <c r="D102" s="13">
        <v>0.4</v>
      </c>
      <c r="E102" s="13">
        <v>0.4</v>
      </c>
      <c r="F102" s="13">
        <v>9.8000000000000007</v>
      </c>
      <c r="G102" s="13">
        <v>47</v>
      </c>
      <c r="H102" s="11" t="s">
        <v>97</v>
      </c>
    </row>
    <row r="103" spans="1:8" x14ac:dyDescent="0.25">
      <c r="A103" s="149" t="s">
        <v>14</v>
      </c>
      <c r="B103" s="149"/>
      <c r="C103" s="127">
        <f>C99+C100+C101+C102</f>
        <v>450</v>
      </c>
      <c r="D103" s="123">
        <f>SUM(D99:D102)</f>
        <v>10.500000000000002</v>
      </c>
      <c r="E103" s="123">
        <f t="shared" ref="E103:G103" si="16">SUM(E99:E102)</f>
        <v>11.75</v>
      </c>
      <c r="F103" s="123">
        <f t="shared" si="16"/>
        <v>50.75</v>
      </c>
      <c r="G103" s="123">
        <f t="shared" si="16"/>
        <v>350</v>
      </c>
      <c r="H103" s="11"/>
    </row>
    <row r="104" spans="1:8" ht="39.75" x14ac:dyDescent="0.25">
      <c r="A104" s="143" t="s">
        <v>1</v>
      </c>
      <c r="B104" s="113" t="s">
        <v>113</v>
      </c>
      <c r="C104" s="10">
        <v>40</v>
      </c>
      <c r="D104" s="12">
        <v>0.66</v>
      </c>
      <c r="E104" s="12">
        <v>1.84</v>
      </c>
      <c r="F104" s="12">
        <v>3.35</v>
      </c>
      <c r="G104" s="12">
        <v>32.6</v>
      </c>
      <c r="H104" s="11" t="s">
        <v>112</v>
      </c>
    </row>
    <row r="105" spans="1:8" ht="52.5" x14ac:dyDescent="0.25">
      <c r="A105" s="143"/>
      <c r="B105" s="112" t="s">
        <v>115</v>
      </c>
      <c r="C105" s="10">
        <v>160</v>
      </c>
      <c r="D105" s="10">
        <v>1.28</v>
      </c>
      <c r="E105" s="10">
        <v>4.05</v>
      </c>
      <c r="F105" s="10">
        <v>5.28</v>
      </c>
      <c r="G105" s="10">
        <v>70.42</v>
      </c>
      <c r="H105" s="11" t="s">
        <v>114</v>
      </c>
    </row>
    <row r="106" spans="1:8" ht="64.5" customHeight="1" x14ac:dyDescent="0.25">
      <c r="A106" s="143"/>
      <c r="B106" s="112" t="s">
        <v>117</v>
      </c>
      <c r="C106" s="10">
        <v>50</v>
      </c>
      <c r="D106" s="12">
        <v>8.7899999999999991</v>
      </c>
      <c r="E106" s="12">
        <v>7.44</v>
      </c>
      <c r="F106" s="12">
        <v>9.27</v>
      </c>
      <c r="G106" s="12">
        <v>145.69</v>
      </c>
      <c r="H106" s="11" t="s">
        <v>174</v>
      </c>
    </row>
    <row r="107" spans="1:8" ht="28.5" customHeight="1" x14ac:dyDescent="0.25">
      <c r="A107" s="143"/>
      <c r="B107" s="112" t="s">
        <v>118</v>
      </c>
      <c r="C107" s="10">
        <v>110</v>
      </c>
      <c r="D107" s="12">
        <v>2.9</v>
      </c>
      <c r="E107" s="12">
        <v>2.85</v>
      </c>
      <c r="F107" s="12">
        <v>29.6</v>
      </c>
      <c r="G107" s="12">
        <v>140.9</v>
      </c>
      <c r="H107" s="11" t="s">
        <v>175</v>
      </c>
    </row>
    <row r="108" spans="1:8" x14ac:dyDescent="0.25">
      <c r="A108" s="143"/>
      <c r="B108" s="113" t="s">
        <v>116</v>
      </c>
      <c r="C108" s="5">
        <v>150</v>
      </c>
      <c r="D108" s="6">
        <v>0.1</v>
      </c>
      <c r="E108" s="6">
        <v>0.01</v>
      </c>
      <c r="F108" s="6">
        <v>5.14</v>
      </c>
      <c r="G108" s="12">
        <v>21.06</v>
      </c>
      <c r="H108" s="11" t="s">
        <v>176</v>
      </c>
    </row>
    <row r="109" spans="1:8" x14ac:dyDescent="0.25">
      <c r="A109" s="143"/>
      <c r="B109" s="112" t="s">
        <v>51</v>
      </c>
      <c r="C109" s="5">
        <v>17</v>
      </c>
      <c r="D109" s="6">
        <v>0.49299999999999999</v>
      </c>
      <c r="E109" s="6">
        <v>0.13600000000000001</v>
      </c>
      <c r="F109" s="6">
        <v>9.4350000000000005</v>
      </c>
      <c r="G109" s="6">
        <v>40.450000000000003</v>
      </c>
      <c r="H109" s="11" t="s">
        <v>53</v>
      </c>
    </row>
    <row r="110" spans="1:8" x14ac:dyDescent="0.25">
      <c r="A110" s="143"/>
      <c r="B110" s="112" t="s">
        <v>52</v>
      </c>
      <c r="C110" s="5">
        <v>15</v>
      </c>
      <c r="D110" s="6">
        <v>0.48</v>
      </c>
      <c r="E110" s="6">
        <v>0.12</v>
      </c>
      <c r="F110" s="6">
        <v>8.9700000000000006</v>
      </c>
      <c r="G110" s="6">
        <v>38.880000000000003</v>
      </c>
      <c r="H110" s="11" t="s">
        <v>54</v>
      </c>
    </row>
    <row r="111" spans="1:8" x14ac:dyDescent="0.25">
      <c r="A111" s="176" t="s">
        <v>25</v>
      </c>
      <c r="B111" s="176"/>
      <c r="C111" s="122">
        <f>C104+C105+C106+C107+C108+C109+C110</f>
        <v>542</v>
      </c>
      <c r="D111" s="123">
        <f>SUM(D104:D110)</f>
        <v>14.702999999999999</v>
      </c>
      <c r="E111" s="123">
        <f t="shared" ref="E111:G111" si="17">SUM(E104:E110)</f>
        <v>16.446000000000002</v>
      </c>
      <c r="F111" s="123">
        <f t="shared" si="17"/>
        <v>71.045000000000002</v>
      </c>
      <c r="G111" s="123">
        <f t="shared" si="17"/>
        <v>490</v>
      </c>
      <c r="H111" s="11"/>
    </row>
    <row r="112" spans="1:8" x14ac:dyDescent="0.25">
      <c r="A112" s="131" t="s">
        <v>2</v>
      </c>
      <c r="B112" s="112" t="s">
        <v>239</v>
      </c>
      <c r="C112" s="5">
        <v>40</v>
      </c>
      <c r="D112" s="13">
        <v>0.28000000000000003</v>
      </c>
      <c r="E112" s="13">
        <v>0.04</v>
      </c>
      <c r="F112" s="13">
        <v>0.76</v>
      </c>
      <c r="G112" s="13">
        <v>4.5199999999999996</v>
      </c>
      <c r="H112" s="11" t="s">
        <v>121</v>
      </c>
    </row>
    <row r="113" spans="1:9" ht="52.5" x14ac:dyDescent="0.25">
      <c r="A113" s="132"/>
      <c r="B113" s="112" t="s">
        <v>159</v>
      </c>
      <c r="C113" s="5">
        <v>150</v>
      </c>
      <c r="D113" s="13">
        <v>7.84</v>
      </c>
      <c r="E113" s="13">
        <v>11.39</v>
      </c>
      <c r="F113" s="13">
        <v>12.35</v>
      </c>
      <c r="G113" s="13">
        <v>182.37</v>
      </c>
      <c r="H113" s="11" t="s">
        <v>158</v>
      </c>
    </row>
    <row r="114" spans="1:9" x14ac:dyDescent="0.25">
      <c r="A114" s="132"/>
      <c r="B114" s="113" t="s">
        <v>60</v>
      </c>
      <c r="C114" s="5">
        <v>180</v>
      </c>
      <c r="D114" s="6">
        <v>0.08</v>
      </c>
      <c r="E114" s="6">
        <v>0.02</v>
      </c>
      <c r="F114" s="6">
        <v>6.56</v>
      </c>
      <c r="G114" s="6">
        <v>26.74</v>
      </c>
      <c r="H114" s="11" t="s">
        <v>61</v>
      </c>
    </row>
    <row r="115" spans="1:9" x14ac:dyDescent="0.25">
      <c r="A115" s="132"/>
      <c r="B115" s="112" t="s">
        <v>51</v>
      </c>
      <c r="C115" s="5">
        <v>24</v>
      </c>
      <c r="D115" s="6">
        <v>0.69599999999999995</v>
      </c>
      <c r="E115" s="6">
        <v>0.19200000000000003</v>
      </c>
      <c r="F115" s="6">
        <v>13.32</v>
      </c>
      <c r="G115" s="6">
        <v>57.792000000000009</v>
      </c>
      <c r="H115" s="11" t="s">
        <v>53</v>
      </c>
    </row>
    <row r="116" spans="1:9" x14ac:dyDescent="0.25">
      <c r="A116" s="132"/>
      <c r="B116" s="112" t="s">
        <v>52</v>
      </c>
      <c r="C116" s="5">
        <v>20</v>
      </c>
      <c r="D116" s="6">
        <v>0.64</v>
      </c>
      <c r="E116" s="6">
        <v>0.16</v>
      </c>
      <c r="F116" s="6">
        <v>11.96</v>
      </c>
      <c r="G116" s="6">
        <v>51.84</v>
      </c>
      <c r="H116" s="11" t="s">
        <v>54</v>
      </c>
    </row>
    <row r="117" spans="1:9" x14ac:dyDescent="0.25">
      <c r="A117" s="132"/>
      <c r="B117" s="112" t="s">
        <v>141</v>
      </c>
      <c r="C117" s="5">
        <v>40</v>
      </c>
      <c r="D117" s="6">
        <v>3.06</v>
      </c>
      <c r="E117" s="6">
        <v>2.2999999999999998</v>
      </c>
      <c r="F117" s="6">
        <v>15.95</v>
      </c>
      <c r="G117" s="6">
        <v>96.74</v>
      </c>
      <c r="H117" s="11" t="s">
        <v>140</v>
      </c>
    </row>
    <row r="118" spans="1:9" x14ac:dyDescent="0.25">
      <c r="A118" s="147" t="s">
        <v>39</v>
      </c>
      <c r="B118" s="147"/>
      <c r="C118" s="122">
        <f>C112+C113+C114+C115+C116+C117</f>
        <v>454</v>
      </c>
      <c r="D118" s="123">
        <f>SUM(D112:D117)</f>
        <v>12.596</v>
      </c>
      <c r="E118" s="123">
        <f t="shared" ref="E118:G118" si="18">SUM(E112:E117)</f>
        <v>14.102</v>
      </c>
      <c r="F118" s="123">
        <f t="shared" si="18"/>
        <v>60.899999999999991</v>
      </c>
      <c r="G118" s="123">
        <f t="shared" si="18"/>
        <v>420.00200000000007</v>
      </c>
      <c r="H118" s="11"/>
    </row>
    <row r="119" spans="1:9" x14ac:dyDescent="0.25">
      <c r="A119" s="95" t="s">
        <v>26</v>
      </c>
      <c r="B119" s="96"/>
      <c r="C119" s="87"/>
      <c r="D119" s="88">
        <f>D103+D111+D118</f>
        <v>37.799000000000007</v>
      </c>
      <c r="E119" s="88">
        <f t="shared" ref="E119:G119" si="19">E103+E111+E118</f>
        <v>42.298000000000002</v>
      </c>
      <c r="F119" s="88">
        <f t="shared" si="19"/>
        <v>182.69499999999999</v>
      </c>
      <c r="G119" s="88">
        <f t="shared" si="19"/>
        <v>1260.002</v>
      </c>
      <c r="H119" s="89"/>
    </row>
    <row r="120" spans="1:9" x14ac:dyDescent="0.25">
      <c r="A120" s="42"/>
      <c r="B120" s="117"/>
      <c r="C120" s="44"/>
      <c r="D120" s="14"/>
      <c r="E120" s="14"/>
      <c r="F120" s="14"/>
      <c r="G120" s="14"/>
      <c r="H120" s="11"/>
    </row>
    <row r="121" spans="1:9" x14ac:dyDescent="0.25">
      <c r="A121" s="42"/>
      <c r="B121" s="117"/>
      <c r="C121" s="155" t="s">
        <v>286</v>
      </c>
      <c r="D121" s="157" t="s">
        <v>285</v>
      </c>
      <c r="E121" s="157"/>
      <c r="F121" s="157"/>
      <c r="G121" s="173" t="s">
        <v>287</v>
      </c>
      <c r="H121" s="11"/>
    </row>
    <row r="122" spans="1:9" x14ac:dyDescent="0.25">
      <c r="A122" s="42"/>
      <c r="B122" s="117"/>
      <c r="C122" s="155"/>
      <c r="D122" s="4" t="s">
        <v>9</v>
      </c>
      <c r="E122" s="4" t="s">
        <v>10</v>
      </c>
      <c r="F122" s="4" t="s">
        <v>11</v>
      </c>
      <c r="G122" s="174"/>
      <c r="H122" s="11"/>
    </row>
    <row r="123" spans="1:9" ht="15" x14ac:dyDescent="0.25">
      <c r="A123" s="158" t="s">
        <v>123</v>
      </c>
      <c r="B123" s="159"/>
      <c r="C123" s="80">
        <f>(C19+C38+C58+C81+C103)/5</f>
        <v>461.8</v>
      </c>
      <c r="D123" s="45">
        <f t="shared" ref="D123:G123" si="20">(D19+D38+D58+D81+D103)/5</f>
        <v>10.50104</v>
      </c>
      <c r="E123" s="45">
        <f t="shared" si="20"/>
        <v>11.74968</v>
      </c>
      <c r="F123" s="45">
        <f t="shared" si="20"/>
        <v>50.750000000000007</v>
      </c>
      <c r="G123" s="45">
        <f t="shared" si="20"/>
        <v>350</v>
      </c>
      <c r="H123" s="72" t="s">
        <v>289</v>
      </c>
    </row>
    <row r="124" spans="1:9" ht="15" x14ac:dyDescent="0.25">
      <c r="A124" s="158" t="s">
        <v>184</v>
      </c>
      <c r="B124" s="159"/>
      <c r="C124" s="80">
        <f>(C26+C47+C65+C89+C111)/5</f>
        <v>555.6</v>
      </c>
      <c r="D124" s="45">
        <f t="shared" ref="D124:G124" si="21">(D26+D47+D65+D89+D111)/5</f>
        <v>14.699400000000001</v>
      </c>
      <c r="E124" s="45">
        <f t="shared" si="21"/>
        <v>16.449599999999997</v>
      </c>
      <c r="F124" s="45">
        <f t="shared" si="21"/>
        <v>71.047700000000006</v>
      </c>
      <c r="G124" s="45">
        <f t="shared" si="21"/>
        <v>490</v>
      </c>
      <c r="H124" s="72" t="s">
        <v>226</v>
      </c>
      <c r="I124" s="71"/>
    </row>
    <row r="125" spans="1:9" ht="15" x14ac:dyDescent="0.25">
      <c r="A125" s="126" t="s">
        <v>185</v>
      </c>
      <c r="B125" s="47"/>
      <c r="C125" s="80">
        <f>(C31+C51+C72+C96+C118)/5</f>
        <v>408.8</v>
      </c>
      <c r="D125" s="45">
        <f t="shared" ref="D125:G125" si="22">(D31+D51+D72+D96+D118)/5</f>
        <v>12.599600000000001</v>
      </c>
      <c r="E125" s="45">
        <f t="shared" si="22"/>
        <v>14.10012</v>
      </c>
      <c r="F125" s="45">
        <v>60.9</v>
      </c>
      <c r="G125" s="45">
        <f t="shared" si="22"/>
        <v>419.99980000000005</v>
      </c>
      <c r="H125" s="72" t="s">
        <v>227</v>
      </c>
      <c r="I125" s="71"/>
    </row>
    <row r="126" spans="1:9" ht="15" x14ac:dyDescent="0.25">
      <c r="A126" s="158" t="s">
        <v>186</v>
      </c>
      <c r="B126" s="159"/>
      <c r="C126" s="45"/>
      <c r="D126" s="45">
        <f>(D32+D52+D73+D97+D119)/5</f>
        <v>37.80004000000001</v>
      </c>
      <c r="E126" s="45">
        <f t="shared" ref="E126:G126" si="23">(E32+E52+E73+E97+E119)/5</f>
        <v>42.300760000000004</v>
      </c>
      <c r="F126" s="45">
        <v>182.7</v>
      </c>
      <c r="G126" s="45">
        <f t="shared" si="23"/>
        <v>1259.9998000000001</v>
      </c>
      <c r="H126" s="74"/>
      <c r="I126" s="71"/>
    </row>
    <row r="127" spans="1:9" x14ac:dyDescent="0.25">
      <c r="A127" s="42"/>
      <c r="B127" s="117"/>
      <c r="C127" s="44"/>
      <c r="D127" s="14"/>
      <c r="E127" s="14"/>
      <c r="F127" s="14"/>
      <c r="G127" s="14"/>
      <c r="H127" s="11"/>
      <c r="I127" s="70"/>
    </row>
    <row r="128" spans="1:9" ht="15" x14ac:dyDescent="0.25">
      <c r="A128" s="148" t="s">
        <v>27</v>
      </c>
      <c r="B128" s="148"/>
      <c r="C128" s="148"/>
      <c r="D128" s="148"/>
      <c r="E128" s="148"/>
      <c r="F128" s="148"/>
      <c r="G128" s="148"/>
      <c r="H128" s="148"/>
    </row>
    <row r="129" spans="1:8" ht="15" x14ac:dyDescent="0.25">
      <c r="A129" s="167" t="s">
        <v>28</v>
      </c>
      <c r="B129" s="167"/>
      <c r="C129" s="167"/>
      <c r="D129" s="167"/>
      <c r="E129" s="167"/>
      <c r="F129" s="167"/>
      <c r="G129" s="167"/>
      <c r="H129" s="167"/>
    </row>
    <row r="130" spans="1:8" ht="39.75" x14ac:dyDescent="0.25">
      <c r="A130" s="170" t="s">
        <v>0</v>
      </c>
      <c r="B130" s="112" t="s">
        <v>278</v>
      </c>
      <c r="C130" s="19" t="s">
        <v>279</v>
      </c>
      <c r="D130" s="6">
        <v>2.8</v>
      </c>
      <c r="E130" s="6">
        <v>5.91</v>
      </c>
      <c r="F130" s="6">
        <v>7.09</v>
      </c>
      <c r="G130" s="10">
        <v>92.05</v>
      </c>
      <c r="H130" s="7" t="s">
        <v>119</v>
      </c>
    </row>
    <row r="131" spans="1:8" ht="27" x14ac:dyDescent="0.25">
      <c r="A131" s="171"/>
      <c r="B131" s="112" t="s">
        <v>224</v>
      </c>
      <c r="C131" s="8" t="s">
        <v>44</v>
      </c>
      <c r="D131" s="9">
        <v>4.2</v>
      </c>
      <c r="E131" s="9">
        <v>3.68</v>
      </c>
      <c r="F131" s="9">
        <v>12.85</v>
      </c>
      <c r="G131" s="10">
        <v>101.26</v>
      </c>
      <c r="H131" s="7" t="s">
        <v>45</v>
      </c>
    </row>
    <row r="132" spans="1:8" ht="27" x14ac:dyDescent="0.25">
      <c r="A132" s="171"/>
      <c r="B132" s="113" t="s">
        <v>42</v>
      </c>
      <c r="C132" s="5">
        <v>180</v>
      </c>
      <c r="D132" s="6">
        <v>2</v>
      </c>
      <c r="E132" s="6">
        <v>1.66</v>
      </c>
      <c r="F132" s="6">
        <v>9.81</v>
      </c>
      <c r="G132" s="6">
        <v>62.19</v>
      </c>
      <c r="H132" s="11" t="s">
        <v>43</v>
      </c>
    </row>
    <row r="133" spans="1:8" x14ac:dyDescent="0.25">
      <c r="A133" s="172"/>
      <c r="B133" s="113" t="s">
        <v>80</v>
      </c>
      <c r="C133" s="5">
        <v>100</v>
      </c>
      <c r="D133" s="6">
        <v>1.5</v>
      </c>
      <c r="E133" s="6">
        <v>0.5</v>
      </c>
      <c r="F133" s="6">
        <v>21</v>
      </c>
      <c r="G133" s="6">
        <v>94.5</v>
      </c>
      <c r="H133" s="11" t="s">
        <v>97</v>
      </c>
    </row>
    <row r="134" spans="1:8" x14ac:dyDescent="0.25">
      <c r="A134" s="168" t="s">
        <v>271</v>
      </c>
      <c r="B134" s="169"/>
      <c r="C134" s="127">
        <f>C130+C131+C132+C133</f>
        <v>454</v>
      </c>
      <c r="D134" s="123">
        <f>SUM(D130:D133)</f>
        <v>10.5</v>
      </c>
      <c r="E134" s="123">
        <f t="shared" ref="E134:G134" si="24">SUM(E130:E133)</f>
        <v>11.75</v>
      </c>
      <c r="F134" s="123">
        <f t="shared" si="24"/>
        <v>50.75</v>
      </c>
      <c r="G134" s="123">
        <f t="shared" si="24"/>
        <v>350</v>
      </c>
      <c r="H134" s="11"/>
    </row>
    <row r="135" spans="1:8" x14ac:dyDescent="0.25">
      <c r="A135" s="160" t="s">
        <v>1</v>
      </c>
      <c r="B135" s="113" t="s">
        <v>120</v>
      </c>
      <c r="C135" s="10">
        <v>40</v>
      </c>
      <c r="D135" s="12">
        <v>0.44</v>
      </c>
      <c r="E135" s="12">
        <v>0.08</v>
      </c>
      <c r="F135" s="12">
        <v>1.52</v>
      </c>
      <c r="G135" s="12">
        <v>8.56</v>
      </c>
      <c r="H135" s="11" t="s">
        <v>121</v>
      </c>
    </row>
    <row r="136" spans="1:8" ht="39.75" x14ac:dyDescent="0.25">
      <c r="A136" s="160"/>
      <c r="B136" s="112" t="s">
        <v>267</v>
      </c>
      <c r="C136" s="5">
        <v>180</v>
      </c>
      <c r="D136" s="12">
        <v>2.36</v>
      </c>
      <c r="E136" s="12">
        <v>3.74</v>
      </c>
      <c r="F136" s="12">
        <v>11.6</v>
      </c>
      <c r="G136" s="12">
        <v>105.5</v>
      </c>
      <c r="H136" s="11" t="s">
        <v>266</v>
      </c>
    </row>
    <row r="137" spans="1:8" ht="53.25" customHeight="1" x14ac:dyDescent="0.25">
      <c r="A137" s="160"/>
      <c r="B137" s="112" t="s">
        <v>264</v>
      </c>
      <c r="C137" s="22">
        <v>130</v>
      </c>
      <c r="D137" s="22">
        <v>9.41</v>
      </c>
      <c r="E137" s="22">
        <v>12.03</v>
      </c>
      <c r="F137" s="22">
        <v>12.73</v>
      </c>
      <c r="G137" s="22">
        <v>179.82</v>
      </c>
      <c r="H137" s="11" t="s">
        <v>122</v>
      </c>
    </row>
    <row r="138" spans="1:8" ht="15" customHeight="1" x14ac:dyDescent="0.25">
      <c r="A138" s="160"/>
      <c r="B138" s="114" t="s">
        <v>269</v>
      </c>
      <c r="C138" s="17">
        <v>180</v>
      </c>
      <c r="D138" s="17">
        <v>0.9</v>
      </c>
      <c r="E138" s="17">
        <v>0.18</v>
      </c>
      <c r="F138" s="17">
        <v>15.18</v>
      </c>
      <c r="G138" s="17">
        <v>65.94</v>
      </c>
      <c r="H138" s="11" t="s">
        <v>69</v>
      </c>
    </row>
    <row r="139" spans="1:8" x14ac:dyDescent="0.25">
      <c r="A139" s="160"/>
      <c r="B139" s="112" t="s">
        <v>51</v>
      </c>
      <c r="C139" s="5">
        <v>25</v>
      </c>
      <c r="D139" s="6">
        <v>0.72499999999999998</v>
      </c>
      <c r="E139" s="6">
        <v>0.2</v>
      </c>
      <c r="F139" s="6">
        <v>13.875</v>
      </c>
      <c r="G139" s="6">
        <v>60.2</v>
      </c>
      <c r="H139" s="11" t="s">
        <v>53</v>
      </c>
    </row>
    <row r="140" spans="1:8" ht="18.75" customHeight="1" x14ac:dyDescent="0.25">
      <c r="A140" s="160"/>
      <c r="B140" s="112" t="s">
        <v>52</v>
      </c>
      <c r="C140" s="5">
        <v>27</v>
      </c>
      <c r="D140" s="6">
        <v>0.8640000000000001</v>
      </c>
      <c r="E140" s="6">
        <v>0.21600000000000003</v>
      </c>
      <c r="F140" s="6">
        <v>16.146000000000001</v>
      </c>
      <c r="G140" s="6">
        <v>69.983999999999995</v>
      </c>
      <c r="H140" s="11" t="s">
        <v>54</v>
      </c>
    </row>
    <row r="141" spans="1:8" x14ac:dyDescent="0.25">
      <c r="A141" s="21" t="s">
        <v>15</v>
      </c>
      <c r="B141" s="113"/>
      <c r="C141" s="124">
        <f>C135+C136+C137+C138+C139+C140</f>
        <v>582</v>
      </c>
      <c r="D141" s="125">
        <f>SUM(D135:D140)</f>
        <v>14.699000000000002</v>
      </c>
      <c r="E141" s="125">
        <f t="shared" ref="E141:G141" si="25">SUM(E135:E140)</f>
        <v>16.446000000000002</v>
      </c>
      <c r="F141" s="125">
        <f t="shared" si="25"/>
        <v>71.051000000000002</v>
      </c>
      <c r="G141" s="125">
        <f t="shared" si="25"/>
        <v>490.00399999999996</v>
      </c>
      <c r="H141" s="11"/>
    </row>
    <row r="142" spans="1:8" ht="52.5" x14ac:dyDescent="0.25">
      <c r="A142" s="131" t="s">
        <v>2</v>
      </c>
      <c r="B142" s="113" t="s">
        <v>262</v>
      </c>
      <c r="C142" s="10">
        <v>152</v>
      </c>
      <c r="D142" s="10">
        <v>7.17</v>
      </c>
      <c r="E142" s="10">
        <v>9.2899999999999991</v>
      </c>
      <c r="F142" s="10">
        <v>49.85</v>
      </c>
      <c r="G142" s="10">
        <v>310.8</v>
      </c>
      <c r="H142" s="11" t="s">
        <v>261</v>
      </c>
    </row>
    <row r="143" spans="1:8" ht="27" x14ac:dyDescent="0.25">
      <c r="A143" s="132"/>
      <c r="B143" s="113" t="s">
        <v>83</v>
      </c>
      <c r="C143" s="5">
        <v>20</v>
      </c>
      <c r="D143" s="6">
        <v>0.5714285714285714</v>
      </c>
      <c r="E143" s="6">
        <v>0.84761904761904761</v>
      </c>
      <c r="F143" s="6">
        <v>3.1333333333333333</v>
      </c>
      <c r="G143" s="12">
        <v>22.438095238095237</v>
      </c>
      <c r="H143" s="11" t="s">
        <v>162</v>
      </c>
    </row>
    <row r="144" spans="1:8" x14ac:dyDescent="0.25">
      <c r="A144" s="133"/>
      <c r="B144" s="113" t="s">
        <v>79</v>
      </c>
      <c r="C144" s="5">
        <v>180</v>
      </c>
      <c r="D144" s="6">
        <v>4.8600000000000003</v>
      </c>
      <c r="E144" s="6">
        <v>3.96</v>
      </c>
      <c r="F144" s="6">
        <v>7.92</v>
      </c>
      <c r="G144" s="12">
        <v>86.76</v>
      </c>
      <c r="H144" s="11" t="s">
        <v>163</v>
      </c>
    </row>
    <row r="145" spans="1:8" x14ac:dyDescent="0.25">
      <c r="A145" s="147" t="s">
        <v>39</v>
      </c>
      <c r="B145" s="147"/>
      <c r="C145" s="122">
        <f>C142+C143+C144</f>
        <v>352</v>
      </c>
      <c r="D145" s="123">
        <f>SUM(D142:D144)</f>
        <v>12.601428571428571</v>
      </c>
      <c r="E145" s="123">
        <f t="shared" ref="E145:G145" si="26">SUM(E142:E144)</f>
        <v>14.097619047619048</v>
      </c>
      <c r="F145" s="123">
        <f t="shared" si="26"/>
        <v>60.903333333333336</v>
      </c>
      <c r="G145" s="123">
        <f t="shared" si="26"/>
        <v>419.99809523809523</v>
      </c>
      <c r="H145" s="11"/>
    </row>
    <row r="146" spans="1:8" x14ac:dyDescent="0.25">
      <c r="A146" s="161" t="s">
        <v>29</v>
      </c>
      <c r="B146" s="162"/>
      <c r="C146" s="93"/>
      <c r="D146" s="88">
        <f>D134+D141+D145</f>
        <v>37.800428571428569</v>
      </c>
      <c r="E146" s="88">
        <v>42.3</v>
      </c>
      <c r="F146" s="88">
        <f t="shared" ref="F146:G146" si="27">F134+F141+F145</f>
        <v>182.70433333333335</v>
      </c>
      <c r="G146" s="88">
        <f t="shared" si="27"/>
        <v>1260.0020952380951</v>
      </c>
      <c r="H146" s="89"/>
    </row>
    <row r="147" spans="1:8" x14ac:dyDescent="0.25">
      <c r="A147" s="142" t="s">
        <v>30</v>
      </c>
      <c r="B147" s="142"/>
      <c r="C147" s="142"/>
      <c r="D147" s="142"/>
      <c r="E147" s="142"/>
      <c r="F147" s="142"/>
      <c r="G147" s="142"/>
      <c r="H147" s="142"/>
    </row>
    <row r="148" spans="1:8" ht="39.75" x14ac:dyDescent="0.25">
      <c r="A148" s="170" t="s">
        <v>0</v>
      </c>
      <c r="B148" s="113" t="s">
        <v>242</v>
      </c>
      <c r="C148" s="5">
        <v>135</v>
      </c>
      <c r="D148" s="6">
        <v>6.52</v>
      </c>
      <c r="E148" s="6">
        <v>2.67</v>
      </c>
      <c r="F148" s="6">
        <v>16.11</v>
      </c>
      <c r="G148" s="6">
        <v>113.83</v>
      </c>
      <c r="H148" s="11" t="s">
        <v>124</v>
      </c>
    </row>
    <row r="149" spans="1:8" ht="15.75" customHeight="1" x14ac:dyDescent="0.25">
      <c r="A149" s="171"/>
      <c r="B149" s="112" t="s">
        <v>225</v>
      </c>
      <c r="C149" s="5">
        <v>35</v>
      </c>
      <c r="D149" s="6">
        <v>1.94</v>
      </c>
      <c r="E149" s="6">
        <v>6.53</v>
      </c>
      <c r="F149" s="6">
        <v>12.95</v>
      </c>
      <c r="G149" s="12">
        <v>118.3</v>
      </c>
      <c r="H149" s="11" t="s">
        <v>67</v>
      </c>
    </row>
    <row r="150" spans="1:8" ht="30.75" customHeight="1" x14ac:dyDescent="0.25">
      <c r="A150" s="171"/>
      <c r="B150" s="113" t="s">
        <v>66</v>
      </c>
      <c r="C150" s="5">
        <v>180</v>
      </c>
      <c r="D150" s="6">
        <v>1.23</v>
      </c>
      <c r="E150" s="6">
        <v>0.99</v>
      </c>
      <c r="F150" s="6">
        <v>8.4600000000000009</v>
      </c>
      <c r="G150" s="6">
        <v>47.67</v>
      </c>
      <c r="H150" s="11" t="s">
        <v>65</v>
      </c>
    </row>
    <row r="151" spans="1:8" ht="15" customHeight="1" x14ac:dyDescent="0.25">
      <c r="A151" s="171"/>
      <c r="B151" s="114" t="s">
        <v>190</v>
      </c>
      <c r="C151" s="17">
        <v>100</v>
      </c>
      <c r="D151" s="17">
        <v>0.34</v>
      </c>
      <c r="E151" s="17">
        <v>0.32</v>
      </c>
      <c r="F151" s="17">
        <v>8.16</v>
      </c>
      <c r="G151" s="17">
        <v>36.9</v>
      </c>
      <c r="H151" s="11" t="s">
        <v>48</v>
      </c>
    </row>
    <row r="152" spans="1:8" x14ac:dyDescent="0.25">
      <c r="A152" s="172"/>
      <c r="B152" s="114" t="s">
        <v>272</v>
      </c>
      <c r="C152" s="17">
        <v>8</v>
      </c>
      <c r="D152" s="20">
        <v>0.47360000000000008</v>
      </c>
      <c r="E152" s="20">
        <v>1.2432000000000001</v>
      </c>
      <c r="F152" s="20">
        <v>5.069</v>
      </c>
      <c r="G152" s="20">
        <v>33.299999999999997</v>
      </c>
      <c r="H152" s="11" t="s">
        <v>273</v>
      </c>
    </row>
    <row r="153" spans="1:8" x14ac:dyDescent="0.25">
      <c r="A153" s="168" t="s">
        <v>271</v>
      </c>
      <c r="B153" s="169"/>
      <c r="C153" s="122">
        <f>C148+C149+C150+C151+C152</f>
        <v>458</v>
      </c>
      <c r="D153" s="123">
        <f>SUM(D148:D152)</f>
        <v>10.503599999999999</v>
      </c>
      <c r="E153" s="123">
        <f t="shared" ref="E153:G153" si="28">SUM(E148:E152)</f>
        <v>11.7532</v>
      </c>
      <c r="F153" s="123">
        <f t="shared" si="28"/>
        <v>50.748999999999995</v>
      </c>
      <c r="G153" s="123">
        <f t="shared" si="28"/>
        <v>350</v>
      </c>
      <c r="H153" s="11"/>
    </row>
    <row r="154" spans="1:8" ht="39.75" x14ac:dyDescent="0.25">
      <c r="A154" s="160" t="s">
        <v>1</v>
      </c>
      <c r="B154" s="113" t="s">
        <v>126</v>
      </c>
      <c r="C154" s="10">
        <v>40</v>
      </c>
      <c r="D154" s="12">
        <v>0.59</v>
      </c>
      <c r="E154" s="12">
        <v>1.68</v>
      </c>
      <c r="F154" s="12">
        <v>4.0999999999999996</v>
      </c>
      <c r="G154" s="12">
        <v>33.89</v>
      </c>
      <c r="H154" s="11" t="s">
        <v>125</v>
      </c>
    </row>
    <row r="155" spans="1:8" ht="39.75" x14ac:dyDescent="0.25">
      <c r="A155" s="160"/>
      <c r="B155" s="112" t="s">
        <v>235</v>
      </c>
      <c r="C155" s="10">
        <v>160</v>
      </c>
      <c r="D155" s="12">
        <v>1.52</v>
      </c>
      <c r="E155" s="12">
        <v>4.0999999999999996</v>
      </c>
      <c r="F155" s="12">
        <v>9.81</v>
      </c>
      <c r="G155" s="12">
        <v>82.21</v>
      </c>
      <c r="H155" s="11" t="s">
        <v>127</v>
      </c>
    </row>
    <row r="156" spans="1:8" ht="39.75" x14ac:dyDescent="0.25">
      <c r="A156" s="160"/>
      <c r="B156" s="112" t="s">
        <v>129</v>
      </c>
      <c r="C156" s="10">
        <v>60</v>
      </c>
      <c r="D156" s="12">
        <v>6.17</v>
      </c>
      <c r="E156" s="12">
        <v>6.82</v>
      </c>
      <c r="F156" s="12">
        <v>4.74</v>
      </c>
      <c r="G156" s="12">
        <v>103.64</v>
      </c>
      <c r="H156" s="11" t="s">
        <v>128</v>
      </c>
    </row>
    <row r="157" spans="1:8" ht="27" x14ac:dyDescent="0.25">
      <c r="A157" s="160"/>
      <c r="B157" s="112" t="s">
        <v>106</v>
      </c>
      <c r="C157" s="5">
        <v>110</v>
      </c>
      <c r="D157" s="5">
        <v>4.9000000000000004</v>
      </c>
      <c r="E157" s="5">
        <v>3.4</v>
      </c>
      <c r="F157" s="5">
        <v>21.44</v>
      </c>
      <c r="G157" s="5">
        <v>136.04</v>
      </c>
      <c r="H157" s="11" t="s">
        <v>171</v>
      </c>
    </row>
    <row r="158" spans="1:8" ht="27" x14ac:dyDescent="0.25">
      <c r="A158" s="160"/>
      <c r="B158" s="113" t="s">
        <v>72</v>
      </c>
      <c r="C158" s="5">
        <v>150</v>
      </c>
      <c r="D158" s="6">
        <v>0.48</v>
      </c>
      <c r="E158" s="6">
        <v>0.18</v>
      </c>
      <c r="F158" s="6">
        <v>11.36</v>
      </c>
      <c r="G158" s="12">
        <v>49.02</v>
      </c>
      <c r="H158" s="11" t="s">
        <v>73</v>
      </c>
    </row>
    <row r="159" spans="1:8" x14ac:dyDescent="0.25">
      <c r="A159" s="160"/>
      <c r="B159" s="112" t="s">
        <v>51</v>
      </c>
      <c r="C159" s="5">
        <v>17</v>
      </c>
      <c r="D159" s="6">
        <v>0.49299999999999999</v>
      </c>
      <c r="E159" s="6">
        <v>0.13600000000000001</v>
      </c>
      <c r="F159" s="6">
        <v>9.4350000000000005</v>
      </c>
      <c r="G159" s="6">
        <v>40.936000000000007</v>
      </c>
      <c r="H159" s="11" t="s">
        <v>53</v>
      </c>
    </row>
    <row r="160" spans="1:8" x14ac:dyDescent="0.25">
      <c r="A160" s="160"/>
      <c r="B160" s="112" t="s">
        <v>52</v>
      </c>
      <c r="C160" s="5">
        <v>17</v>
      </c>
      <c r="D160" s="6">
        <v>0.54400000000000004</v>
      </c>
      <c r="E160" s="6">
        <v>0.13600000000000001</v>
      </c>
      <c r="F160" s="6">
        <v>10.165999999999999</v>
      </c>
      <c r="G160" s="6">
        <v>44.26</v>
      </c>
      <c r="H160" s="11" t="s">
        <v>54</v>
      </c>
    </row>
    <row r="161" spans="1:8" x14ac:dyDescent="0.25">
      <c r="A161" s="79" t="s">
        <v>25</v>
      </c>
      <c r="B161" s="113"/>
      <c r="C161" s="124">
        <f>C154+C155+C156+C157+C158+C159+C160</f>
        <v>554</v>
      </c>
      <c r="D161" s="125">
        <f>SUM(D154:D160)</f>
        <v>14.697000000000001</v>
      </c>
      <c r="E161" s="125">
        <f t="shared" ref="E161:G161" si="29">SUM(E154:E160)</f>
        <v>16.451999999999998</v>
      </c>
      <c r="F161" s="125">
        <f t="shared" si="29"/>
        <v>71.051000000000002</v>
      </c>
      <c r="G161" s="125">
        <f t="shared" si="29"/>
        <v>489.99599999999998</v>
      </c>
      <c r="H161" s="97"/>
    </row>
    <row r="162" spans="1:8" ht="39.75" x14ac:dyDescent="0.25">
      <c r="A162" s="163" t="s">
        <v>2</v>
      </c>
      <c r="B162" s="112" t="s">
        <v>131</v>
      </c>
      <c r="C162" s="10">
        <v>50</v>
      </c>
      <c r="D162" s="12">
        <v>6.28</v>
      </c>
      <c r="E162" s="12">
        <v>4.08</v>
      </c>
      <c r="F162" s="12">
        <v>4.5</v>
      </c>
      <c r="G162" s="12">
        <v>58.75</v>
      </c>
      <c r="H162" s="11" t="s">
        <v>130</v>
      </c>
    </row>
    <row r="163" spans="1:8" ht="27" x14ac:dyDescent="0.25">
      <c r="A163" s="164"/>
      <c r="B163" s="112" t="s">
        <v>75</v>
      </c>
      <c r="C163" s="5">
        <v>120</v>
      </c>
      <c r="D163" s="15">
        <v>2.34</v>
      </c>
      <c r="E163" s="15">
        <v>4.18</v>
      </c>
      <c r="F163" s="15">
        <v>15.25</v>
      </c>
      <c r="G163" s="15">
        <v>108.02</v>
      </c>
      <c r="H163" s="11" t="s">
        <v>76</v>
      </c>
    </row>
    <row r="164" spans="1:8" ht="40.5" customHeight="1" x14ac:dyDescent="0.25">
      <c r="A164" s="164"/>
      <c r="B164" s="113" t="s">
        <v>133</v>
      </c>
      <c r="C164" s="5">
        <v>50</v>
      </c>
      <c r="D164" s="6">
        <v>3.04</v>
      </c>
      <c r="E164" s="6">
        <v>5.61</v>
      </c>
      <c r="F164" s="6">
        <v>19.170000000000002</v>
      </c>
      <c r="G164" s="12">
        <v>159.43</v>
      </c>
      <c r="H164" s="11" t="s">
        <v>132</v>
      </c>
    </row>
    <row r="165" spans="1:8" x14ac:dyDescent="0.25">
      <c r="A165" s="164"/>
      <c r="B165" s="113" t="s">
        <v>105</v>
      </c>
      <c r="C165" s="5">
        <v>180</v>
      </c>
      <c r="D165" s="6">
        <v>0.13</v>
      </c>
      <c r="E165" s="6">
        <v>0.02</v>
      </c>
      <c r="F165" s="6">
        <v>6.69</v>
      </c>
      <c r="G165" s="6">
        <v>27.5</v>
      </c>
      <c r="H165" s="11" t="s">
        <v>172</v>
      </c>
    </row>
    <row r="166" spans="1:8" x14ac:dyDescent="0.25">
      <c r="A166" s="164"/>
      <c r="B166" s="112" t="s">
        <v>51</v>
      </c>
      <c r="C166" s="5">
        <v>13</v>
      </c>
      <c r="D166" s="6">
        <v>0.37699999999999995</v>
      </c>
      <c r="E166" s="6">
        <v>0.1</v>
      </c>
      <c r="F166" s="6">
        <v>7.2149999999999999</v>
      </c>
      <c r="G166" s="6">
        <v>31.304000000000002</v>
      </c>
      <c r="H166" s="11" t="s">
        <v>53</v>
      </c>
    </row>
    <row r="167" spans="1:8" x14ac:dyDescent="0.25">
      <c r="A167" s="164"/>
      <c r="B167" s="112" t="s">
        <v>52</v>
      </c>
      <c r="C167" s="5">
        <v>13</v>
      </c>
      <c r="D167" s="6">
        <v>0.43200000000000005</v>
      </c>
      <c r="E167" s="6">
        <v>0.10800000000000001</v>
      </c>
      <c r="F167" s="6">
        <v>8.0730000000000004</v>
      </c>
      <c r="G167" s="6">
        <v>34.991999999999997</v>
      </c>
      <c r="H167" s="11" t="s">
        <v>54</v>
      </c>
    </row>
    <row r="168" spans="1:8" x14ac:dyDescent="0.25">
      <c r="A168" s="147" t="s">
        <v>39</v>
      </c>
      <c r="B168" s="147"/>
      <c r="C168" s="124">
        <f>C162+C163+C164+C165+C166+C167</f>
        <v>426</v>
      </c>
      <c r="D168" s="125">
        <f>SUM(D162:D167)</f>
        <v>12.599000000000002</v>
      </c>
      <c r="E168" s="125">
        <f t="shared" ref="E168:G168" si="30">SUM(E162:E167)</f>
        <v>14.098000000000001</v>
      </c>
      <c r="F168" s="125">
        <f t="shared" si="30"/>
        <v>60.898000000000003</v>
      </c>
      <c r="G168" s="125">
        <f t="shared" si="30"/>
        <v>419.99600000000004</v>
      </c>
      <c r="H168" s="11"/>
    </row>
    <row r="169" spans="1:8" x14ac:dyDescent="0.25">
      <c r="A169" s="98" t="s">
        <v>31</v>
      </c>
      <c r="B169" s="99"/>
      <c r="C169" s="93"/>
      <c r="D169" s="88">
        <f>D153+D161+D168</f>
        <v>37.799600000000005</v>
      </c>
      <c r="E169" s="88">
        <f t="shared" ref="E169:F169" si="31">E153+E161+E168</f>
        <v>42.303199999999997</v>
      </c>
      <c r="F169" s="88">
        <f t="shared" si="31"/>
        <v>182.69800000000001</v>
      </c>
      <c r="G169" s="88">
        <v>1260</v>
      </c>
      <c r="H169" s="89"/>
    </row>
    <row r="170" spans="1:8" x14ac:dyDescent="0.25">
      <c r="A170" s="142" t="s">
        <v>32</v>
      </c>
      <c r="B170" s="142"/>
      <c r="C170" s="142"/>
      <c r="D170" s="142"/>
      <c r="E170" s="142"/>
      <c r="F170" s="142"/>
      <c r="G170" s="142"/>
      <c r="H170" s="142"/>
    </row>
    <row r="171" spans="1:8" ht="39.75" x14ac:dyDescent="0.25">
      <c r="A171" s="144" t="s">
        <v>0</v>
      </c>
      <c r="B171" s="112" t="s">
        <v>282</v>
      </c>
      <c r="C171" s="5">
        <v>145</v>
      </c>
      <c r="D171" s="6">
        <v>3.69</v>
      </c>
      <c r="E171" s="6">
        <v>6</v>
      </c>
      <c r="F171" s="6">
        <v>18.670000000000002</v>
      </c>
      <c r="G171" s="12">
        <v>140.1</v>
      </c>
      <c r="H171" s="7" t="s">
        <v>45</v>
      </c>
    </row>
    <row r="172" spans="1:8" ht="27" x14ac:dyDescent="0.25">
      <c r="A172" s="145"/>
      <c r="B172" s="112" t="s">
        <v>224</v>
      </c>
      <c r="C172" s="8" t="s">
        <v>44</v>
      </c>
      <c r="D172" s="9">
        <v>4.2</v>
      </c>
      <c r="E172" s="9">
        <v>3.68</v>
      </c>
      <c r="F172" s="9">
        <v>12.85</v>
      </c>
      <c r="G172" s="10">
        <v>101.28</v>
      </c>
      <c r="H172" s="7" t="s">
        <v>45</v>
      </c>
    </row>
    <row r="173" spans="1:8" x14ac:dyDescent="0.25">
      <c r="A173" s="145"/>
      <c r="B173" s="113" t="s">
        <v>110</v>
      </c>
      <c r="C173" s="5">
        <v>180</v>
      </c>
      <c r="D173" s="6">
        <v>2.21</v>
      </c>
      <c r="E173" s="6">
        <v>1.67</v>
      </c>
      <c r="F173" s="6">
        <v>9.43</v>
      </c>
      <c r="G173" s="6">
        <v>61.62</v>
      </c>
      <c r="H173" s="11" t="s">
        <v>109</v>
      </c>
    </row>
    <row r="174" spans="1:8" x14ac:dyDescent="0.25">
      <c r="A174" s="146"/>
      <c r="B174" s="112" t="s">
        <v>96</v>
      </c>
      <c r="C174" s="5">
        <v>100</v>
      </c>
      <c r="D174" s="13">
        <v>0.4</v>
      </c>
      <c r="E174" s="13">
        <v>0.4</v>
      </c>
      <c r="F174" s="13">
        <v>9.8000000000000007</v>
      </c>
      <c r="G174" s="13">
        <v>47</v>
      </c>
      <c r="H174" s="11" t="s">
        <v>97</v>
      </c>
    </row>
    <row r="175" spans="1:8" x14ac:dyDescent="0.25">
      <c r="A175" s="168" t="s">
        <v>271</v>
      </c>
      <c r="B175" s="169"/>
      <c r="C175" s="127">
        <f>C171+C172+C173+C174</f>
        <v>460</v>
      </c>
      <c r="D175" s="123">
        <f>SUM(D171:D174)</f>
        <v>10.500000000000002</v>
      </c>
      <c r="E175" s="123">
        <f t="shared" ref="E175:G175" si="32">SUM(E171:E174)</f>
        <v>11.75</v>
      </c>
      <c r="F175" s="123">
        <f t="shared" si="32"/>
        <v>50.75</v>
      </c>
      <c r="G175" s="123">
        <f t="shared" si="32"/>
        <v>350</v>
      </c>
      <c r="H175" s="11"/>
    </row>
    <row r="176" spans="1:8" ht="39.75" x14ac:dyDescent="0.25">
      <c r="A176" s="143" t="s">
        <v>1</v>
      </c>
      <c r="B176" s="113" t="s">
        <v>88</v>
      </c>
      <c r="C176" s="10">
        <v>40</v>
      </c>
      <c r="D176" s="12">
        <v>0.36</v>
      </c>
      <c r="E176" s="12">
        <v>1.64</v>
      </c>
      <c r="F176" s="12">
        <v>1.29</v>
      </c>
      <c r="G176" s="12">
        <v>21.33</v>
      </c>
      <c r="H176" s="11" t="s">
        <v>87</v>
      </c>
    </row>
    <row r="177" spans="1:8" ht="39.75" x14ac:dyDescent="0.25">
      <c r="A177" s="143"/>
      <c r="B177" s="112" t="s">
        <v>257</v>
      </c>
      <c r="C177" s="5">
        <v>150</v>
      </c>
      <c r="D177" s="12">
        <v>1.63</v>
      </c>
      <c r="E177" s="12">
        <v>1.2</v>
      </c>
      <c r="F177" s="12">
        <v>15.65</v>
      </c>
      <c r="G177" s="12">
        <v>62.78</v>
      </c>
      <c r="H177" s="11" t="s">
        <v>135</v>
      </c>
    </row>
    <row r="178" spans="1:8" ht="52.5" x14ac:dyDescent="0.25">
      <c r="A178" s="143"/>
      <c r="B178" s="112" t="s">
        <v>138</v>
      </c>
      <c r="C178" s="5">
        <v>50</v>
      </c>
      <c r="D178" s="12">
        <v>8.6300000000000008</v>
      </c>
      <c r="E178" s="12">
        <v>9.4</v>
      </c>
      <c r="F178" s="12">
        <v>8.65</v>
      </c>
      <c r="G178" s="12">
        <v>169.96</v>
      </c>
      <c r="H178" s="11" t="s">
        <v>139</v>
      </c>
    </row>
    <row r="179" spans="1:8" ht="39.75" x14ac:dyDescent="0.25">
      <c r="A179" s="143"/>
      <c r="B179" s="112" t="s">
        <v>137</v>
      </c>
      <c r="C179" s="22">
        <v>120</v>
      </c>
      <c r="D179" s="22">
        <v>2.72</v>
      </c>
      <c r="E179" s="22">
        <v>3.84</v>
      </c>
      <c r="F179" s="22">
        <v>11.21</v>
      </c>
      <c r="G179" s="22">
        <v>90.26</v>
      </c>
      <c r="H179" s="11" t="s">
        <v>136</v>
      </c>
    </row>
    <row r="180" spans="1:8" ht="27" x14ac:dyDescent="0.25">
      <c r="A180" s="143"/>
      <c r="B180" s="113" t="s">
        <v>90</v>
      </c>
      <c r="C180" s="5">
        <v>150</v>
      </c>
      <c r="D180" s="6">
        <v>0.08</v>
      </c>
      <c r="E180" s="6">
        <v>0.03</v>
      </c>
      <c r="F180" s="6">
        <v>10.08</v>
      </c>
      <c r="G180" s="12">
        <v>40.85</v>
      </c>
      <c r="H180" s="11" t="s">
        <v>165</v>
      </c>
    </row>
    <row r="181" spans="1:8" x14ac:dyDescent="0.25">
      <c r="A181" s="143"/>
      <c r="B181" s="112" t="s">
        <v>51</v>
      </c>
      <c r="C181" s="5">
        <v>22</v>
      </c>
      <c r="D181" s="6">
        <v>0.63800000000000001</v>
      </c>
      <c r="E181" s="6">
        <v>0.17600000000000002</v>
      </c>
      <c r="F181" s="6">
        <v>12.21</v>
      </c>
      <c r="G181" s="6">
        <v>52.976000000000006</v>
      </c>
      <c r="H181" s="11" t="s">
        <v>53</v>
      </c>
    </row>
    <row r="182" spans="1:8" x14ac:dyDescent="0.25">
      <c r="A182" s="143"/>
      <c r="B182" s="112" t="s">
        <v>52</v>
      </c>
      <c r="C182" s="5">
        <v>20</v>
      </c>
      <c r="D182" s="6">
        <v>0.64</v>
      </c>
      <c r="E182" s="6">
        <v>0.16</v>
      </c>
      <c r="F182" s="6">
        <v>11.96</v>
      </c>
      <c r="G182" s="6">
        <v>51.84</v>
      </c>
      <c r="H182" s="11" t="s">
        <v>54</v>
      </c>
    </row>
    <row r="183" spans="1:8" x14ac:dyDescent="0.25">
      <c r="A183" s="134" t="s">
        <v>15</v>
      </c>
      <c r="B183" s="134"/>
      <c r="C183" s="124">
        <f>C176+C177+C178+C179+C180+C181+C182</f>
        <v>552</v>
      </c>
      <c r="D183" s="125">
        <f>SUM(D176:D182)</f>
        <v>14.698000000000002</v>
      </c>
      <c r="E183" s="125">
        <f t="shared" ref="E183:G183" si="33">SUM(E176:E182)</f>
        <v>16.445999999999998</v>
      </c>
      <c r="F183" s="125">
        <f t="shared" si="33"/>
        <v>71.050000000000011</v>
      </c>
      <c r="G183" s="125">
        <f t="shared" si="33"/>
        <v>489.99599999999998</v>
      </c>
      <c r="H183" s="11"/>
    </row>
    <row r="184" spans="1:8" ht="28.5" x14ac:dyDescent="0.25">
      <c r="A184" s="131" t="s">
        <v>2</v>
      </c>
      <c r="B184" s="112" t="s">
        <v>95</v>
      </c>
      <c r="C184" s="5">
        <v>30</v>
      </c>
      <c r="D184" s="6">
        <v>0.93</v>
      </c>
      <c r="E184" s="6">
        <v>0.06</v>
      </c>
      <c r="F184" s="6">
        <v>1.95</v>
      </c>
      <c r="G184" s="6">
        <v>12</v>
      </c>
      <c r="H184" s="11" t="s">
        <v>169</v>
      </c>
    </row>
    <row r="185" spans="1:8" ht="27" x14ac:dyDescent="0.25">
      <c r="A185" s="132"/>
      <c r="B185" s="112" t="s">
        <v>94</v>
      </c>
      <c r="C185" s="5">
        <v>135</v>
      </c>
      <c r="D185" s="6">
        <v>8.07</v>
      </c>
      <c r="E185" s="6">
        <v>9.9499999999999993</v>
      </c>
      <c r="F185" s="6">
        <v>17.649999999999999</v>
      </c>
      <c r="G185" s="6">
        <v>192.81</v>
      </c>
      <c r="H185" s="11" t="s">
        <v>170</v>
      </c>
    </row>
    <row r="186" spans="1:8" ht="15" customHeight="1" x14ac:dyDescent="0.25">
      <c r="A186" s="132"/>
      <c r="B186" s="112" t="s">
        <v>52</v>
      </c>
      <c r="C186" s="5">
        <v>33</v>
      </c>
      <c r="D186" s="6">
        <v>0.56999999999999995</v>
      </c>
      <c r="E186" s="6">
        <v>0.26800000000000002</v>
      </c>
      <c r="F186" s="6">
        <v>20.033000000000001</v>
      </c>
      <c r="G186" s="6">
        <v>86.932000000000002</v>
      </c>
      <c r="H186" s="11" t="s">
        <v>54</v>
      </c>
    </row>
    <row r="187" spans="1:8" x14ac:dyDescent="0.25">
      <c r="A187" s="132"/>
      <c r="B187" s="112" t="s">
        <v>141</v>
      </c>
      <c r="C187" s="5">
        <v>40</v>
      </c>
      <c r="D187" s="6">
        <v>3.06</v>
      </c>
      <c r="E187" s="6">
        <v>2.2999999999999998</v>
      </c>
      <c r="F187" s="6">
        <v>15.95</v>
      </c>
      <c r="G187" s="6">
        <v>96.74</v>
      </c>
      <c r="H187" s="11" t="s">
        <v>140</v>
      </c>
    </row>
    <row r="188" spans="1:8" x14ac:dyDescent="0.25">
      <c r="A188" s="132"/>
      <c r="B188" s="113" t="s">
        <v>60</v>
      </c>
      <c r="C188" s="5">
        <v>180</v>
      </c>
      <c r="D188" s="6">
        <v>0.08</v>
      </c>
      <c r="E188" s="6">
        <v>0.02</v>
      </c>
      <c r="F188" s="6">
        <v>6.56</v>
      </c>
      <c r="G188" s="6">
        <v>26.74</v>
      </c>
      <c r="H188" s="11" t="s">
        <v>61</v>
      </c>
    </row>
    <row r="189" spans="1:8" x14ac:dyDescent="0.25">
      <c r="A189" s="135" t="s">
        <v>39</v>
      </c>
      <c r="B189" s="136"/>
      <c r="C189" s="124">
        <f>C184+C185+C186+C187+C188</f>
        <v>418</v>
      </c>
      <c r="D189" s="125">
        <v>12.6</v>
      </c>
      <c r="E189" s="125">
        <v>14.1</v>
      </c>
      <c r="F189" s="125">
        <v>60.9</v>
      </c>
      <c r="G189" s="125">
        <v>420</v>
      </c>
      <c r="H189" s="11"/>
    </row>
    <row r="190" spans="1:8" x14ac:dyDescent="0.25">
      <c r="A190" s="165" t="s">
        <v>33</v>
      </c>
      <c r="B190" s="166"/>
      <c r="C190" s="93"/>
      <c r="D190" s="88">
        <f>D175+D183+D189</f>
        <v>37.798000000000002</v>
      </c>
      <c r="E190" s="88">
        <f t="shared" ref="E190:G190" si="34">E175+E183+E189</f>
        <v>42.295999999999999</v>
      </c>
      <c r="F190" s="88">
        <f t="shared" si="34"/>
        <v>182.70000000000002</v>
      </c>
      <c r="G190" s="88">
        <f t="shared" si="34"/>
        <v>1259.9960000000001</v>
      </c>
      <c r="H190" s="89"/>
    </row>
    <row r="191" spans="1:8" x14ac:dyDescent="0.25">
      <c r="A191" s="142" t="s">
        <v>34</v>
      </c>
      <c r="B191" s="142"/>
      <c r="C191" s="142"/>
      <c r="D191" s="142"/>
      <c r="E191" s="142"/>
      <c r="F191" s="142"/>
      <c r="G191" s="142"/>
      <c r="H191" s="142"/>
    </row>
    <row r="192" spans="1:8" ht="39.75" x14ac:dyDescent="0.25">
      <c r="A192" s="144" t="s">
        <v>0</v>
      </c>
      <c r="B192" s="116" t="s">
        <v>291</v>
      </c>
      <c r="C192" s="5">
        <v>135</v>
      </c>
      <c r="D192" s="6">
        <v>4.63</v>
      </c>
      <c r="E192" s="6">
        <v>1.73</v>
      </c>
      <c r="F192" s="6">
        <v>18.54</v>
      </c>
      <c r="G192" s="12">
        <v>107.53</v>
      </c>
      <c r="H192" s="7" t="s">
        <v>290</v>
      </c>
    </row>
    <row r="193" spans="1:8" x14ac:dyDescent="0.25">
      <c r="A193" s="145"/>
      <c r="B193" s="112" t="s">
        <v>225</v>
      </c>
      <c r="C193" s="5">
        <v>35</v>
      </c>
      <c r="D193" s="6">
        <v>1.94</v>
      </c>
      <c r="E193" s="6">
        <v>6.53</v>
      </c>
      <c r="F193" s="6">
        <v>12.95</v>
      </c>
      <c r="G193" s="12">
        <v>118.3</v>
      </c>
      <c r="H193" s="11" t="s">
        <v>67</v>
      </c>
    </row>
    <row r="194" spans="1:8" ht="27" x14ac:dyDescent="0.25">
      <c r="A194" s="145"/>
      <c r="B194" s="113" t="s">
        <v>66</v>
      </c>
      <c r="C194" s="5">
        <v>180</v>
      </c>
      <c r="D194" s="6">
        <v>1.23</v>
      </c>
      <c r="E194" s="6">
        <v>0.99</v>
      </c>
      <c r="F194" s="6">
        <v>8.4600000000000009</v>
      </c>
      <c r="G194" s="6">
        <v>47.67</v>
      </c>
      <c r="H194" s="11" t="s">
        <v>65</v>
      </c>
    </row>
    <row r="195" spans="1:8" x14ac:dyDescent="0.25">
      <c r="A195" s="146"/>
      <c r="B195" s="112" t="s">
        <v>134</v>
      </c>
      <c r="C195" s="5">
        <v>100</v>
      </c>
      <c r="D195" s="6">
        <v>2.7</v>
      </c>
      <c r="E195" s="6">
        <v>2.5</v>
      </c>
      <c r="F195" s="6">
        <v>10.8</v>
      </c>
      <c r="G195" s="12">
        <v>76.5</v>
      </c>
      <c r="H195" s="11" t="s">
        <v>163</v>
      </c>
    </row>
    <row r="196" spans="1:8" x14ac:dyDescent="0.25">
      <c r="A196" s="168" t="s">
        <v>271</v>
      </c>
      <c r="B196" s="169"/>
      <c r="C196" s="122">
        <f>C192+C193+C194+C195</f>
        <v>450</v>
      </c>
      <c r="D196" s="123">
        <f>SUM(D192:D195)</f>
        <v>10.5</v>
      </c>
      <c r="E196" s="123">
        <f t="shared" ref="E196:G196" si="35">SUM(E192:E195)</f>
        <v>11.75</v>
      </c>
      <c r="F196" s="123">
        <f t="shared" si="35"/>
        <v>50.75</v>
      </c>
      <c r="G196" s="123">
        <f t="shared" si="35"/>
        <v>350</v>
      </c>
      <c r="H196" s="11"/>
    </row>
    <row r="197" spans="1:8" ht="39.75" x14ac:dyDescent="0.25">
      <c r="A197" s="143" t="s">
        <v>1</v>
      </c>
      <c r="B197" s="112" t="s">
        <v>143</v>
      </c>
      <c r="C197" s="5">
        <v>40</v>
      </c>
      <c r="D197" s="6">
        <v>1.17</v>
      </c>
      <c r="E197" s="6">
        <v>2.41</v>
      </c>
      <c r="F197" s="6">
        <v>2.82</v>
      </c>
      <c r="G197" s="6">
        <v>37.659999999999997</v>
      </c>
      <c r="H197" s="11" t="s">
        <v>142</v>
      </c>
    </row>
    <row r="198" spans="1:8" ht="54" x14ac:dyDescent="0.25">
      <c r="A198" s="143"/>
      <c r="B198" s="112" t="s">
        <v>258</v>
      </c>
      <c r="C198" s="5">
        <v>160</v>
      </c>
      <c r="D198" s="16">
        <v>4.0999999999999996</v>
      </c>
      <c r="E198" s="16">
        <v>3.09</v>
      </c>
      <c r="F198" s="16">
        <v>13.65</v>
      </c>
      <c r="G198" s="16">
        <v>111.92</v>
      </c>
      <c r="H198" s="11" t="s">
        <v>144</v>
      </c>
    </row>
    <row r="199" spans="1:8" ht="39.75" x14ac:dyDescent="0.25">
      <c r="A199" s="143"/>
      <c r="B199" s="112" t="s">
        <v>237</v>
      </c>
      <c r="C199" s="10">
        <v>50</v>
      </c>
      <c r="D199" s="12">
        <v>5.63</v>
      </c>
      <c r="E199" s="12">
        <v>8.08</v>
      </c>
      <c r="F199" s="12">
        <v>1.8</v>
      </c>
      <c r="G199" s="12">
        <v>88.24</v>
      </c>
      <c r="H199" s="11" t="s">
        <v>147</v>
      </c>
    </row>
    <row r="200" spans="1:8" ht="27" x14ac:dyDescent="0.25">
      <c r="A200" s="143"/>
      <c r="B200" s="113" t="s">
        <v>146</v>
      </c>
      <c r="C200" s="5">
        <v>110</v>
      </c>
      <c r="D200" s="6">
        <v>2.39</v>
      </c>
      <c r="E200" s="6">
        <v>2.57</v>
      </c>
      <c r="F200" s="6">
        <v>19.21</v>
      </c>
      <c r="G200" s="12">
        <v>109.53</v>
      </c>
      <c r="H200" s="11" t="s">
        <v>145</v>
      </c>
    </row>
    <row r="201" spans="1:8" ht="27" x14ac:dyDescent="0.25">
      <c r="A201" s="143"/>
      <c r="B201" s="113" t="s">
        <v>263</v>
      </c>
      <c r="C201" s="5">
        <v>150</v>
      </c>
      <c r="D201" s="6">
        <v>0.31</v>
      </c>
      <c r="E201" s="6">
        <v>0.01</v>
      </c>
      <c r="F201" s="6">
        <v>12.82</v>
      </c>
      <c r="G201" s="6">
        <v>52.65</v>
      </c>
      <c r="H201" s="11" t="s">
        <v>55</v>
      </c>
    </row>
    <row r="202" spans="1:8" x14ac:dyDescent="0.25">
      <c r="A202" s="143"/>
      <c r="B202" s="112" t="s">
        <v>51</v>
      </c>
      <c r="C202" s="5">
        <v>18</v>
      </c>
      <c r="D202" s="6">
        <v>0.52199999999999991</v>
      </c>
      <c r="E202" s="6">
        <v>0.14400000000000002</v>
      </c>
      <c r="F202" s="6">
        <v>9.99</v>
      </c>
      <c r="G202" s="6">
        <v>43.344000000000008</v>
      </c>
      <c r="H202" s="11" t="s">
        <v>53</v>
      </c>
    </row>
    <row r="203" spans="1:8" x14ac:dyDescent="0.25">
      <c r="A203" s="143"/>
      <c r="B203" s="112" t="s">
        <v>52</v>
      </c>
      <c r="C203" s="5">
        <v>18</v>
      </c>
      <c r="D203" s="6">
        <v>0.57600000000000007</v>
      </c>
      <c r="E203" s="6">
        <v>0.14400000000000002</v>
      </c>
      <c r="F203" s="6">
        <v>10.763999999999999</v>
      </c>
      <c r="G203" s="6">
        <v>46.655999999999992</v>
      </c>
      <c r="H203" s="11" t="s">
        <v>54</v>
      </c>
    </row>
    <row r="204" spans="1:8" x14ac:dyDescent="0.25">
      <c r="A204" s="134" t="s">
        <v>15</v>
      </c>
      <c r="B204" s="134"/>
      <c r="C204" s="124">
        <f>C197+C198+C199+C200+C201+C202+C203</f>
        <v>546</v>
      </c>
      <c r="D204" s="125">
        <f>SUM(D197:D203)</f>
        <v>14.698</v>
      </c>
      <c r="E204" s="125">
        <f t="shared" ref="E204:G204" si="36">SUM(E197:E203)</f>
        <v>16.447999999999997</v>
      </c>
      <c r="F204" s="125">
        <f t="shared" si="36"/>
        <v>71.054000000000002</v>
      </c>
      <c r="G204" s="125">
        <f t="shared" si="36"/>
        <v>490</v>
      </c>
      <c r="H204" s="11"/>
    </row>
    <row r="205" spans="1:8" ht="52.5" x14ac:dyDescent="0.25">
      <c r="A205" s="131" t="s">
        <v>2</v>
      </c>
      <c r="B205" s="113" t="s">
        <v>148</v>
      </c>
      <c r="C205" s="10">
        <v>130</v>
      </c>
      <c r="D205" s="12">
        <v>9.4</v>
      </c>
      <c r="E205" s="12">
        <v>12.04</v>
      </c>
      <c r="F205" s="12">
        <v>12.33</v>
      </c>
      <c r="G205" s="12">
        <v>194.35</v>
      </c>
      <c r="H205" s="11" t="s">
        <v>177</v>
      </c>
    </row>
    <row r="206" spans="1:8" ht="39.75" x14ac:dyDescent="0.25">
      <c r="A206" s="132"/>
      <c r="B206" s="112" t="s">
        <v>149</v>
      </c>
      <c r="C206" s="17">
        <v>50</v>
      </c>
      <c r="D206" s="20">
        <v>1.97</v>
      </c>
      <c r="E206" s="20">
        <v>1.75</v>
      </c>
      <c r="F206" s="20">
        <v>21.13</v>
      </c>
      <c r="G206" s="20">
        <v>108.15</v>
      </c>
      <c r="H206" s="11" t="s">
        <v>178</v>
      </c>
    </row>
    <row r="207" spans="1:8" x14ac:dyDescent="0.25">
      <c r="A207" s="132"/>
      <c r="B207" s="113" t="s">
        <v>105</v>
      </c>
      <c r="C207" s="5">
        <v>180</v>
      </c>
      <c r="D207" s="6">
        <v>0.13</v>
      </c>
      <c r="E207" s="6">
        <v>0.02</v>
      </c>
      <c r="F207" s="6">
        <v>6.69</v>
      </c>
      <c r="G207" s="6">
        <v>27.5</v>
      </c>
      <c r="H207" s="11" t="s">
        <v>172</v>
      </c>
    </row>
    <row r="208" spans="1:8" x14ac:dyDescent="0.25">
      <c r="A208" s="132"/>
      <c r="B208" s="112" t="s">
        <v>51</v>
      </c>
      <c r="C208" s="5">
        <v>18</v>
      </c>
      <c r="D208" s="6">
        <v>0.52199999999999991</v>
      </c>
      <c r="E208" s="6">
        <v>0.14400000000000002</v>
      </c>
      <c r="F208" s="6">
        <v>9.99</v>
      </c>
      <c r="G208" s="6">
        <v>43.344000000000008</v>
      </c>
      <c r="H208" s="11" t="s">
        <v>53</v>
      </c>
    </row>
    <row r="209" spans="1:8" x14ac:dyDescent="0.25">
      <c r="A209" s="132"/>
      <c r="B209" s="112" t="s">
        <v>52</v>
      </c>
      <c r="C209" s="5">
        <v>18</v>
      </c>
      <c r="D209" s="6">
        <v>0.57600000000000007</v>
      </c>
      <c r="E209" s="6">
        <v>0.14400000000000002</v>
      </c>
      <c r="F209" s="6">
        <v>10.763999999999999</v>
      </c>
      <c r="G209" s="6">
        <v>46.655999999999992</v>
      </c>
      <c r="H209" s="11" t="s">
        <v>54</v>
      </c>
    </row>
    <row r="210" spans="1:8" x14ac:dyDescent="0.25">
      <c r="A210" s="135" t="s">
        <v>39</v>
      </c>
      <c r="B210" s="136"/>
      <c r="C210" s="124">
        <f>C205+C206+C207+C208+C209</f>
        <v>396</v>
      </c>
      <c r="D210" s="125">
        <f>SUM(D205:D209)</f>
        <v>12.598000000000003</v>
      </c>
      <c r="E210" s="125">
        <f t="shared" ref="E210:G210" si="37">SUM(E205:E209)</f>
        <v>14.097999999999999</v>
      </c>
      <c r="F210" s="125">
        <f t="shared" si="37"/>
        <v>60.903999999999996</v>
      </c>
      <c r="G210" s="125">
        <f t="shared" si="37"/>
        <v>420</v>
      </c>
      <c r="H210" s="11"/>
    </row>
    <row r="211" spans="1:8" x14ac:dyDescent="0.25">
      <c r="A211" s="141" t="s">
        <v>35</v>
      </c>
      <c r="B211" s="141"/>
      <c r="C211" s="93"/>
      <c r="D211" s="88">
        <f>D196+D204+D210</f>
        <v>37.796000000000006</v>
      </c>
      <c r="E211" s="88">
        <f t="shared" ref="E211:G211" si="38">E196+E204+E210</f>
        <v>42.295999999999992</v>
      </c>
      <c r="F211" s="88">
        <v>182.7</v>
      </c>
      <c r="G211" s="88">
        <f t="shared" si="38"/>
        <v>1260</v>
      </c>
      <c r="H211" s="89"/>
    </row>
    <row r="212" spans="1:8" x14ac:dyDescent="0.25">
      <c r="A212" s="142" t="s">
        <v>36</v>
      </c>
      <c r="B212" s="142"/>
      <c r="C212" s="142"/>
      <c r="D212" s="142"/>
      <c r="E212" s="142"/>
      <c r="F212" s="142"/>
      <c r="G212" s="142"/>
      <c r="H212" s="142"/>
    </row>
    <row r="213" spans="1:8" ht="41.25" customHeight="1" x14ac:dyDescent="0.25">
      <c r="A213" s="144" t="s">
        <v>0</v>
      </c>
      <c r="B213" s="112" t="s">
        <v>151</v>
      </c>
      <c r="C213" s="19" t="s">
        <v>284</v>
      </c>
      <c r="D213" s="6">
        <v>3.49</v>
      </c>
      <c r="E213" s="6">
        <v>4.8499999999999996</v>
      </c>
      <c r="F213" s="6">
        <v>14.86</v>
      </c>
      <c r="G213" s="10">
        <v>116.35</v>
      </c>
      <c r="H213" s="7" t="s">
        <v>150</v>
      </c>
    </row>
    <row r="214" spans="1:8" ht="27.75" customHeight="1" x14ac:dyDescent="0.25">
      <c r="A214" s="145"/>
      <c r="B214" s="112" t="s">
        <v>224</v>
      </c>
      <c r="C214" s="8" t="s">
        <v>44</v>
      </c>
      <c r="D214" s="9">
        <v>4.2</v>
      </c>
      <c r="E214" s="9">
        <v>3.68</v>
      </c>
      <c r="F214" s="9">
        <v>12.85</v>
      </c>
      <c r="G214" s="10">
        <v>101.26</v>
      </c>
      <c r="H214" s="7" t="s">
        <v>45</v>
      </c>
    </row>
    <row r="215" spans="1:8" ht="29.25" customHeight="1" x14ac:dyDescent="0.25">
      <c r="A215" s="145"/>
      <c r="B215" s="113" t="s">
        <v>42</v>
      </c>
      <c r="C215" s="5">
        <v>180</v>
      </c>
      <c r="D215" s="6">
        <v>2</v>
      </c>
      <c r="E215" s="6">
        <v>1.66</v>
      </c>
      <c r="F215" s="6">
        <v>9.81</v>
      </c>
      <c r="G215" s="6">
        <v>62.19</v>
      </c>
      <c r="H215" s="11" t="s">
        <v>43</v>
      </c>
    </row>
    <row r="216" spans="1:8" ht="15" customHeight="1" x14ac:dyDescent="0.25">
      <c r="A216" s="145"/>
      <c r="B216" s="114" t="s">
        <v>190</v>
      </c>
      <c r="C216" s="17">
        <v>100</v>
      </c>
      <c r="D216" s="17">
        <v>0.34</v>
      </c>
      <c r="E216" s="17">
        <v>0.32</v>
      </c>
      <c r="F216" s="17">
        <v>8.16</v>
      </c>
      <c r="G216" s="17">
        <v>36.9</v>
      </c>
      <c r="H216" s="11" t="s">
        <v>48</v>
      </c>
    </row>
    <row r="217" spans="1:8" x14ac:dyDescent="0.25">
      <c r="A217" s="146"/>
      <c r="B217" s="114" t="s">
        <v>272</v>
      </c>
      <c r="C217" s="17">
        <v>8</v>
      </c>
      <c r="D217" s="20">
        <v>0.47360000000000008</v>
      </c>
      <c r="E217" s="20">
        <v>1.2432000000000001</v>
      </c>
      <c r="F217" s="20">
        <v>5.069</v>
      </c>
      <c r="G217" s="20">
        <v>33.299999999999997</v>
      </c>
      <c r="H217" s="11" t="s">
        <v>273</v>
      </c>
    </row>
    <row r="218" spans="1:8" x14ac:dyDescent="0.25">
      <c r="A218" s="168" t="s">
        <v>271</v>
      </c>
      <c r="B218" s="169"/>
      <c r="C218" s="127">
        <f>C213+C214+C215+C216+C217</f>
        <v>472</v>
      </c>
      <c r="D218" s="123">
        <f>SUM(D213:D217)</f>
        <v>10.5036</v>
      </c>
      <c r="E218" s="123">
        <f t="shared" ref="E218:G218" si="39">SUM(E213:E217)</f>
        <v>11.7532</v>
      </c>
      <c r="F218" s="123">
        <f t="shared" si="39"/>
        <v>50.749000000000009</v>
      </c>
      <c r="G218" s="123">
        <f t="shared" si="39"/>
        <v>350</v>
      </c>
      <c r="H218" s="11"/>
    </row>
    <row r="219" spans="1:8" x14ac:dyDescent="0.25">
      <c r="A219" s="143" t="s">
        <v>1</v>
      </c>
      <c r="B219" s="112" t="s">
        <v>239</v>
      </c>
      <c r="C219" s="5">
        <v>40</v>
      </c>
      <c r="D219" s="13">
        <v>0.28000000000000003</v>
      </c>
      <c r="E219" s="13">
        <v>0.04</v>
      </c>
      <c r="F219" s="13">
        <v>0.76</v>
      </c>
      <c r="G219" s="13">
        <v>4.5199999999999996</v>
      </c>
      <c r="H219" s="11" t="s">
        <v>121</v>
      </c>
    </row>
    <row r="220" spans="1:8" ht="39.75" x14ac:dyDescent="0.25">
      <c r="A220" s="143"/>
      <c r="B220" s="112" t="s">
        <v>243</v>
      </c>
      <c r="C220" s="5">
        <v>160</v>
      </c>
      <c r="D220" s="16">
        <v>1.53</v>
      </c>
      <c r="E220" s="16">
        <v>4.16</v>
      </c>
      <c r="F220" s="16">
        <v>9.57</v>
      </c>
      <c r="G220" s="16">
        <v>81.88</v>
      </c>
      <c r="H220" s="11" t="s">
        <v>179</v>
      </c>
    </row>
    <row r="221" spans="1:8" ht="52.5" customHeight="1" x14ac:dyDescent="0.25">
      <c r="A221" s="143"/>
      <c r="B221" s="113" t="s">
        <v>154</v>
      </c>
      <c r="C221" s="10">
        <v>50</v>
      </c>
      <c r="D221" s="12">
        <v>9.39</v>
      </c>
      <c r="E221" s="12">
        <v>6.68</v>
      </c>
      <c r="F221" s="12">
        <v>11.43</v>
      </c>
      <c r="G221" s="12">
        <v>161.58000000000001</v>
      </c>
      <c r="H221" s="11" t="s">
        <v>180</v>
      </c>
    </row>
    <row r="222" spans="1:8" ht="42" customHeight="1" x14ac:dyDescent="0.25">
      <c r="A222" s="143"/>
      <c r="B222" s="113" t="s">
        <v>153</v>
      </c>
      <c r="C222" s="10">
        <v>110</v>
      </c>
      <c r="D222" s="12">
        <v>1.54</v>
      </c>
      <c r="E222" s="12">
        <v>5.1100000000000003</v>
      </c>
      <c r="F222" s="12">
        <v>14</v>
      </c>
      <c r="G222" s="12">
        <v>88.16</v>
      </c>
      <c r="H222" s="11" t="s">
        <v>152</v>
      </c>
    </row>
    <row r="223" spans="1:8" x14ac:dyDescent="0.25">
      <c r="A223" s="143"/>
      <c r="B223" s="114" t="s">
        <v>269</v>
      </c>
      <c r="C223" s="17">
        <v>180</v>
      </c>
      <c r="D223" s="17">
        <v>0.9</v>
      </c>
      <c r="E223" s="17">
        <v>0.18</v>
      </c>
      <c r="F223" s="17">
        <v>15.18</v>
      </c>
      <c r="G223" s="17">
        <v>65.94</v>
      </c>
      <c r="H223" s="11" t="s">
        <v>69</v>
      </c>
    </row>
    <row r="224" spans="1:8" x14ac:dyDescent="0.25">
      <c r="A224" s="143"/>
      <c r="B224" s="112" t="s">
        <v>51</v>
      </c>
      <c r="C224" s="5">
        <v>19</v>
      </c>
      <c r="D224" s="6">
        <v>0.55100000000000005</v>
      </c>
      <c r="E224" s="6">
        <v>0.15200000000000002</v>
      </c>
      <c r="F224" s="6">
        <v>10.545</v>
      </c>
      <c r="G224" s="6">
        <v>45.951999999999998</v>
      </c>
      <c r="H224" s="11" t="s">
        <v>53</v>
      </c>
    </row>
    <row r="225" spans="1:8" x14ac:dyDescent="0.25">
      <c r="A225" s="143"/>
      <c r="B225" s="112" t="s">
        <v>52</v>
      </c>
      <c r="C225" s="5">
        <v>16</v>
      </c>
      <c r="D225" s="6">
        <v>0.51200000000000001</v>
      </c>
      <c r="E225" s="6">
        <v>0.128</v>
      </c>
      <c r="F225" s="6">
        <v>9.5679999999999996</v>
      </c>
      <c r="G225" s="6">
        <v>41.972000000000001</v>
      </c>
      <c r="H225" s="11" t="s">
        <v>54</v>
      </c>
    </row>
    <row r="226" spans="1:8" x14ac:dyDescent="0.25">
      <c r="A226" s="134" t="s">
        <v>15</v>
      </c>
      <c r="B226" s="134"/>
      <c r="C226" s="124">
        <f>C219+C220+C221+C222+C223+C224+C225</f>
        <v>575</v>
      </c>
      <c r="D226" s="125">
        <f>SUM(D219:D225)</f>
        <v>14.703000000000003</v>
      </c>
      <c r="E226" s="125">
        <f t="shared" ref="E226:G226" si="40">SUM(E219:E225)</f>
        <v>16.45</v>
      </c>
      <c r="F226" s="125">
        <f t="shared" si="40"/>
        <v>71.052999999999997</v>
      </c>
      <c r="G226" s="125">
        <f t="shared" si="40"/>
        <v>490.00399999999996</v>
      </c>
      <c r="H226" s="11"/>
    </row>
    <row r="227" spans="1:8" ht="39.75" x14ac:dyDescent="0.25">
      <c r="A227" s="131" t="s">
        <v>2</v>
      </c>
      <c r="B227" s="118" t="s">
        <v>155</v>
      </c>
      <c r="C227" s="36">
        <v>40</v>
      </c>
      <c r="D227" s="36">
        <v>0.52</v>
      </c>
      <c r="E227" s="36">
        <v>1.65</v>
      </c>
      <c r="F227" s="36">
        <v>3.16</v>
      </c>
      <c r="G227" s="36">
        <v>29.58</v>
      </c>
      <c r="H227" s="11" t="s">
        <v>181</v>
      </c>
    </row>
    <row r="228" spans="1:8" ht="52.5" x14ac:dyDescent="0.25">
      <c r="A228" s="132"/>
      <c r="B228" s="113" t="s">
        <v>157</v>
      </c>
      <c r="C228" s="5">
        <v>130</v>
      </c>
      <c r="D228" s="6">
        <v>10.85</v>
      </c>
      <c r="E228" s="6">
        <v>12.15</v>
      </c>
      <c r="F228" s="6">
        <v>25.89</v>
      </c>
      <c r="G228" s="12">
        <v>255.96</v>
      </c>
      <c r="H228" s="11" t="s">
        <v>182</v>
      </c>
    </row>
    <row r="229" spans="1:8" ht="27" x14ac:dyDescent="0.25">
      <c r="A229" s="132"/>
      <c r="B229" s="113" t="s">
        <v>156</v>
      </c>
      <c r="C229" s="5">
        <v>180</v>
      </c>
      <c r="D229" s="6">
        <v>0.17</v>
      </c>
      <c r="E229" s="6">
        <v>0.02</v>
      </c>
      <c r="F229" s="6">
        <v>11.74</v>
      </c>
      <c r="G229" s="6">
        <v>47.84</v>
      </c>
      <c r="H229" s="11" t="s">
        <v>183</v>
      </c>
    </row>
    <row r="230" spans="1:8" x14ac:dyDescent="0.25">
      <c r="A230" s="132"/>
      <c r="B230" s="112" t="s">
        <v>51</v>
      </c>
      <c r="C230" s="5">
        <v>19</v>
      </c>
      <c r="D230" s="6">
        <v>0.55000000000000004</v>
      </c>
      <c r="E230" s="6">
        <v>0.15200000000000002</v>
      </c>
      <c r="F230" s="6">
        <v>10.545</v>
      </c>
      <c r="G230" s="6">
        <v>45.152000000000001</v>
      </c>
      <c r="H230" s="11" t="s">
        <v>53</v>
      </c>
    </row>
    <row r="231" spans="1:8" x14ac:dyDescent="0.25">
      <c r="A231" s="133"/>
      <c r="B231" s="112" t="s">
        <v>52</v>
      </c>
      <c r="C231" s="5">
        <v>16</v>
      </c>
      <c r="D231" s="6">
        <v>0.51</v>
      </c>
      <c r="E231" s="6">
        <v>0.128</v>
      </c>
      <c r="F231" s="6">
        <v>9.5679999999999996</v>
      </c>
      <c r="G231" s="6">
        <v>41.472000000000001</v>
      </c>
      <c r="H231" s="11" t="s">
        <v>54</v>
      </c>
    </row>
    <row r="232" spans="1:8" x14ac:dyDescent="0.25">
      <c r="A232" s="135" t="s">
        <v>39</v>
      </c>
      <c r="B232" s="136"/>
      <c r="C232" s="124">
        <f>C227+C228+C229+C230+C231</f>
        <v>385</v>
      </c>
      <c r="D232" s="125">
        <f>SUM(D227:D231)</f>
        <v>12.6</v>
      </c>
      <c r="E232" s="125">
        <f t="shared" ref="E232:G232" si="41">SUM(E227:E231)</f>
        <v>14.1</v>
      </c>
      <c r="F232" s="125">
        <f t="shared" si="41"/>
        <v>60.902999999999999</v>
      </c>
      <c r="G232" s="125">
        <f t="shared" si="41"/>
        <v>420.00399999999996</v>
      </c>
      <c r="H232" s="11"/>
    </row>
    <row r="233" spans="1:8" x14ac:dyDescent="0.25">
      <c r="A233" s="137" t="s">
        <v>37</v>
      </c>
      <c r="B233" s="137"/>
      <c r="C233" s="93"/>
      <c r="D233" s="88">
        <v>37.799999999999997</v>
      </c>
      <c r="E233" s="88">
        <f t="shared" ref="E233" si="42">E218+E226+E232</f>
        <v>42.303199999999997</v>
      </c>
      <c r="F233" s="88">
        <v>182.7</v>
      </c>
      <c r="G233" s="88">
        <v>1260</v>
      </c>
      <c r="H233" s="89"/>
    </row>
    <row r="234" spans="1:8" ht="15" x14ac:dyDescent="0.25">
      <c r="A234" s="138"/>
      <c r="B234" s="139"/>
      <c r="C234" s="139"/>
      <c r="D234" s="139"/>
      <c r="E234" s="139"/>
      <c r="F234" s="139"/>
      <c r="G234" s="139"/>
      <c r="H234" s="140"/>
    </row>
    <row r="235" spans="1:8" x14ac:dyDescent="0.25">
      <c r="A235" s="100"/>
      <c r="B235" s="119"/>
      <c r="C235" s="155" t="s">
        <v>286</v>
      </c>
      <c r="D235" s="157" t="s">
        <v>285</v>
      </c>
      <c r="E235" s="157"/>
      <c r="F235" s="157"/>
      <c r="G235" s="173" t="s">
        <v>287</v>
      </c>
      <c r="H235" s="101"/>
    </row>
    <row r="236" spans="1:8" x14ac:dyDescent="0.25">
      <c r="C236" s="155"/>
      <c r="D236" s="4" t="s">
        <v>9</v>
      </c>
      <c r="E236" s="4" t="s">
        <v>10</v>
      </c>
      <c r="F236" s="4" t="s">
        <v>11</v>
      </c>
      <c r="G236" s="174"/>
    </row>
    <row r="237" spans="1:8" ht="15.75" customHeight="1" x14ac:dyDescent="0.25">
      <c r="A237" s="158" t="s">
        <v>123</v>
      </c>
      <c r="B237" s="159"/>
      <c r="C237" s="80">
        <f>(C134+C153+C175+C196+C218)/5</f>
        <v>458.8</v>
      </c>
      <c r="D237" s="45">
        <f t="shared" ref="D237:G237" si="43">(D134+D153+D175+D196+D218)/5</f>
        <v>10.501439999999999</v>
      </c>
      <c r="E237" s="45">
        <f t="shared" si="43"/>
        <v>11.75128</v>
      </c>
      <c r="F237" s="45">
        <f t="shared" si="43"/>
        <v>50.749600000000001</v>
      </c>
      <c r="G237" s="45">
        <f t="shared" si="43"/>
        <v>350</v>
      </c>
      <c r="H237" s="72" t="s">
        <v>289</v>
      </c>
    </row>
    <row r="238" spans="1:8" ht="15" x14ac:dyDescent="0.25">
      <c r="A238" s="158" t="s">
        <v>187</v>
      </c>
      <c r="B238" s="159"/>
      <c r="C238" s="80">
        <f>(C141+C161+C183+C204+C226)/5</f>
        <v>561.79999999999995</v>
      </c>
      <c r="D238" s="45">
        <f t="shared" ref="D238:G238" si="44">(D141+D161+D183+D204+D226)/5</f>
        <v>14.699000000000002</v>
      </c>
      <c r="E238" s="45">
        <f t="shared" si="44"/>
        <v>16.448399999999999</v>
      </c>
      <c r="F238" s="45">
        <f t="shared" si="44"/>
        <v>71.0518</v>
      </c>
      <c r="G238" s="45">
        <f t="shared" si="44"/>
        <v>490</v>
      </c>
      <c r="H238" s="72" t="s">
        <v>226</v>
      </c>
    </row>
    <row r="239" spans="1:8" ht="15" x14ac:dyDescent="0.25">
      <c r="A239" s="46" t="s">
        <v>188</v>
      </c>
      <c r="B239" s="47"/>
      <c r="C239" s="80">
        <f>(C145+C168+C189+C210+C232)/5</f>
        <v>395.4</v>
      </c>
      <c r="D239" s="45">
        <f t="shared" ref="D239:G239" si="45">(D145+D168+D189+D210+D232)/5</f>
        <v>12.599685714285716</v>
      </c>
      <c r="E239" s="45">
        <f t="shared" si="45"/>
        <v>14.098723809523809</v>
      </c>
      <c r="F239" s="45">
        <f t="shared" si="45"/>
        <v>60.901666666666664</v>
      </c>
      <c r="G239" s="45">
        <f t="shared" si="45"/>
        <v>419.99961904761903</v>
      </c>
      <c r="H239" s="72" t="s">
        <v>227</v>
      </c>
    </row>
    <row r="240" spans="1:8" ht="15" x14ac:dyDescent="0.25">
      <c r="A240" s="158" t="s">
        <v>189</v>
      </c>
      <c r="B240" s="159"/>
      <c r="C240" s="45"/>
      <c r="D240" s="45">
        <f>(D146+D169+D190+D211+D233)/5</f>
        <v>37.79880571428572</v>
      </c>
      <c r="E240" s="45">
        <f t="shared" ref="E240:G240" si="46">(E146+E169+E190+E211+E233)/5</f>
        <v>42.299679999999995</v>
      </c>
      <c r="F240" s="45">
        <f t="shared" si="46"/>
        <v>182.70046666666667</v>
      </c>
      <c r="G240" s="45">
        <f t="shared" si="46"/>
        <v>1259.999619047619</v>
      </c>
      <c r="H240" s="73"/>
    </row>
  </sheetData>
  <mergeCells count="103">
    <mergeCell ref="G10:G11"/>
    <mergeCell ref="C121:C122"/>
    <mergeCell ref="D121:F121"/>
    <mergeCell ref="G121:G122"/>
    <mergeCell ref="A19:B19"/>
    <mergeCell ref="A34:A37"/>
    <mergeCell ref="A38:B38"/>
    <mergeCell ref="A58:B58"/>
    <mergeCell ref="A112:A117"/>
    <mergeCell ref="A39:A46"/>
    <mergeCell ref="A47:B47"/>
    <mergeCell ref="A51:B51"/>
    <mergeCell ref="A31:B31"/>
    <mergeCell ref="A32:B32"/>
    <mergeCell ref="A33:H33"/>
    <mergeCell ref="A14:A18"/>
    <mergeCell ref="A54:A57"/>
    <mergeCell ref="A12:H12"/>
    <mergeCell ref="A13:H13"/>
    <mergeCell ref="A20:A25"/>
    <mergeCell ref="A26:B26"/>
    <mergeCell ref="A75:A80"/>
    <mergeCell ref="A59:A64"/>
    <mergeCell ref="A65:B65"/>
    <mergeCell ref="A82:A88"/>
    <mergeCell ref="A89:B89"/>
    <mergeCell ref="A27:A30"/>
    <mergeCell ref="A48:A50"/>
    <mergeCell ref="D235:F235"/>
    <mergeCell ref="G235:G236"/>
    <mergeCell ref="A175:B175"/>
    <mergeCell ref="A171:A174"/>
    <mergeCell ref="A96:B96"/>
    <mergeCell ref="A72:B72"/>
    <mergeCell ref="A74:H74"/>
    <mergeCell ref="A52:B52"/>
    <mergeCell ref="A53:H53"/>
    <mergeCell ref="A81:B81"/>
    <mergeCell ref="A90:A95"/>
    <mergeCell ref="A66:A71"/>
    <mergeCell ref="A147:H147"/>
    <mergeCell ref="A104:A110"/>
    <mergeCell ref="A111:B111"/>
    <mergeCell ref="A123:B123"/>
    <mergeCell ref="A124:B124"/>
    <mergeCell ref="A126:B126"/>
    <mergeCell ref="A153:B153"/>
    <mergeCell ref="A237:B237"/>
    <mergeCell ref="A130:A133"/>
    <mergeCell ref="A145:B145"/>
    <mergeCell ref="A154:A160"/>
    <mergeCell ref="A204:B204"/>
    <mergeCell ref="A205:A209"/>
    <mergeCell ref="A210:B210"/>
    <mergeCell ref="C235:C236"/>
    <mergeCell ref="A238:B238"/>
    <mergeCell ref="A240:B240"/>
    <mergeCell ref="C3:H3"/>
    <mergeCell ref="C4:H4"/>
    <mergeCell ref="A135:A140"/>
    <mergeCell ref="A146:B146"/>
    <mergeCell ref="A197:A203"/>
    <mergeCell ref="A162:A167"/>
    <mergeCell ref="A183:B183"/>
    <mergeCell ref="A189:B189"/>
    <mergeCell ref="A190:B190"/>
    <mergeCell ref="A191:H191"/>
    <mergeCell ref="A168:B168"/>
    <mergeCell ref="A170:H170"/>
    <mergeCell ref="A176:A182"/>
    <mergeCell ref="A184:A188"/>
    <mergeCell ref="A129:H129"/>
    <mergeCell ref="A97:B97"/>
    <mergeCell ref="A98:H98"/>
    <mergeCell ref="A134:B134"/>
    <mergeCell ref="A148:A152"/>
    <mergeCell ref="A196:B196"/>
    <mergeCell ref="A192:A195"/>
    <mergeCell ref="A218:B218"/>
    <mergeCell ref="F1:H1"/>
    <mergeCell ref="F2:H2"/>
    <mergeCell ref="A142:A144"/>
    <mergeCell ref="A226:B226"/>
    <mergeCell ref="A232:B232"/>
    <mergeCell ref="A233:B233"/>
    <mergeCell ref="A234:H234"/>
    <mergeCell ref="A211:B211"/>
    <mergeCell ref="A212:H212"/>
    <mergeCell ref="A219:A225"/>
    <mergeCell ref="A227:A231"/>
    <mergeCell ref="A99:A102"/>
    <mergeCell ref="A118:B118"/>
    <mergeCell ref="A128:H128"/>
    <mergeCell ref="A103:B103"/>
    <mergeCell ref="A7:H7"/>
    <mergeCell ref="A8:H8"/>
    <mergeCell ref="A9:H9"/>
    <mergeCell ref="A10:A11"/>
    <mergeCell ref="B10:B11"/>
    <mergeCell ref="C10:C11"/>
    <mergeCell ref="D10:F10"/>
    <mergeCell ref="H10:H11"/>
    <mergeCell ref="A213:A2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FE83C-1A93-406F-B992-4247D99BDD33}">
  <dimension ref="A1:I241"/>
  <sheetViews>
    <sheetView topLeftCell="A232" zoomScale="120" zoomScaleNormal="120" workbookViewId="0">
      <selection activeCell="D114" sqref="D114:G114"/>
    </sheetView>
  </sheetViews>
  <sheetFormatPr defaultRowHeight="15.75" x14ac:dyDescent="0.25"/>
  <cols>
    <col min="1" max="1" width="16.42578125" style="27" customWidth="1"/>
    <col min="2" max="2" width="53.5703125" style="40" customWidth="1"/>
    <col min="3" max="3" width="10.7109375" style="26" customWidth="1"/>
    <col min="4" max="5" width="7.28515625" style="23" customWidth="1"/>
    <col min="6" max="6" width="11.28515625" style="23" customWidth="1"/>
    <col min="7" max="7" width="9.28515625" style="23" customWidth="1"/>
    <col min="8" max="8" width="15" style="28" customWidth="1"/>
  </cols>
  <sheetData>
    <row r="1" spans="1:8" x14ac:dyDescent="0.25">
      <c r="A1" s="1"/>
      <c r="B1" s="37"/>
      <c r="C1" s="2"/>
      <c r="D1" s="3"/>
      <c r="E1" s="29"/>
      <c r="F1" s="129" t="s">
        <v>3</v>
      </c>
      <c r="G1" s="129"/>
      <c r="H1" s="130"/>
    </row>
    <row r="2" spans="1:8" x14ac:dyDescent="0.25">
      <c r="A2" s="1"/>
      <c r="B2" s="37"/>
      <c r="C2" s="2"/>
      <c r="D2" s="3"/>
      <c r="E2" s="29"/>
      <c r="F2" s="129" t="s">
        <v>40</v>
      </c>
      <c r="G2" s="129"/>
      <c r="H2" s="130"/>
    </row>
    <row r="3" spans="1:8" x14ac:dyDescent="0.25">
      <c r="A3" s="1"/>
      <c r="B3" s="37"/>
      <c r="C3" s="129" t="s">
        <v>247</v>
      </c>
      <c r="D3" s="129"/>
      <c r="E3" s="129"/>
      <c r="F3" s="129"/>
      <c r="G3" s="129"/>
      <c r="H3" s="130"/>
    </row>
    <row r="4" spans="1:8" x14ac:dyDescent="0.25">
      <c r="A4" s="1"/>
      <c r="B4" s="37"/>
      <c r="C4" s="129" t="s">
        <v>248</v>
      </c>
      <c r="D4" s="129"/>
      <c r="E4" s="129"/>
      <c r="F4" s="129"/>
      <c r="G4" s="129"/>
      <c r="H4" s="130"/>
    </row>
    <row r="5" spans="1:8" x14ac:dyDescent="0.25">
      <c r="A5" s="1"/>
      <c r="B5" s="37"/>
      <c r="C5" s="2"/>
      <c r="D5" s="3"/>
      <c r="E5" s="29"/>
      <c r="F5" s="30" t="s">
        <v>41</v>
      </c>
      <c r="G5" s="33"/>
      <c r="H5" s="34"/>
    </row>
    <row r="6" spans="1:8" x14ac:dyDescent="0.25">
      <c r="A6" s="1"/>
      <c r="B6" s="37"/>
      <c r="C6" s="2"/>
      <c r="D6" s="3"/>
      <c r="E6" s="3"/>
      <c r="F6" s="3"/>
      <c r="G6" s="31"/>
      <c r="H6" s="32"/>
    </row>
    <row r="7" spans="1:8" ht="18.75" x14ac:dyDescent="0.3">
      <c r="A7" s="150" t="s">
        <v>4</v>
      </c>
      <c r="B7" s="151"/>
      <c r="C7" s="151"/>
      <c r="D7" s="151"/>
      <c r="E7" s="151"/>
      <c r="F7" s="151"/>
      <c r="G7" s="151"/>
      <c r="H7" s="152"/>
    </row>
    <row r="8" spans="1:8" x14ac:dyDescent="0.25">
      <c r="A8" s="153" t="s">
        <v>38</v>
      </c>
      <c r="B8" s="153"/>
      <c r="C8" s="153"/>
      <c r="D8" s="153"/>
      <c r="E8" s="153"/>
      <c r="F8" s="153"/>
      <c r="G8" s="153"/>
      <c r="H8" s="153"/>
    </row>
    <row r="9" spans="1:8" x14ac:dyDescent="0.25">
      <c r="A9" s="154" t="s">
        <v>240</v>
      </c>
      <c r="B9" s="154"/>
      <c r="C9" s="154"/>
      <c r="D9" s="154"/>
      <c r="E9" s="154"/>
      <c r="F9" s="154"/>
      <c r="G9" s="154"/>
      <c r="H9" s="154"/>
    </row>
    <row r="10" spans="1:8" x14ac:dyDescent="0.25">
      <c r="A10" s="155" t="s">
        <v>6</v>
      </c>
      <c r="B10" s="184" t="s">
        <v>7</v>
      </c>
      <c r="C10" s="155" t="s">
        <v>286</v>
      </c>
      <c r="D10" s="157" t="s">
        <v>285</v>
      </c>
      <c r="E10" s="157"/>
      <c r="F10" s="157"/>
      <c r="G10" s="173" t="s">
        <v>287</v>
      </c>
      <c r="H10" s="155" t="s">
        <v>8</v>
      </c>
    </row>
    <row r="11" spans="1:8" x14ac:dyDescent="0.25">
      <c r="A11" s="155"/>
      <c r="B11" s="184"/>
      <c r="C11" s="155"/>
      <c r="D11" s="4" t="s">
        <v>9</v>
      </c>
      <c r="E11" s="4" t="s">
        <v>10</v>
      </c>
      <c r="F11" s="4" t="s">
        <v>11</v>
      </c>
      <c r="G11" s="174"/>
      <c r="H11" s="155"/>
    </row>
    <row r="12" spans="1:8" ht="15" x14ac:dyDescent="0.25">
      <c r="A12" s="181" t="s">
        <v>12</v>
      </c>
      <c r="B12" s="181"/>
      <c r="C12" s="181"/>
      <c r="D12" s="181"/>
      <c r="E12" s="181"/>
      <c r="F12" s="181"/>
      <c r="G12" s="181"/>
      <c r="H12" s="181"/>
    </row>
    <row r="13" spans="1:8" ht="15" x14ac:dyDescent="0.25">
      <c r="A13" s="167" t="s">
        <v>13</v>
      </c>
      <c r="B13" s="167"/>
      <c r="C13" s="167"/>
      <c r="D13" s="167"/>
      <c r="E13" s="167"/>
      <c r="F13" s="167"/>
      <c r="G13" s="167"/>
      <c r="H13" s="167"/>
    </row>
    <row r="14" spans="1:8" ht="39.75" x14ac:dyDescent="0.25">
      <c r="A14" s="131" t="s">
        <v>0</v>
      </c>
      <c r="B14" s="75" t="s">
        <v>47</v>
      </c>
      <c r="C14" s="5">
        <v>200</v>
      </c>
      <c r="D14" s="6">
        <v>4.08</v>
      </c>
      <c r="E14" s="6">
        <v>5.43</v>
      </c>
      <c r="F14" s="6">
        <v>20.190000000000001</v>
      </c>
      <c r="G14" s="6">
        <v>145.91</v>
      </c>
      <c r="H14" s="7" t="s">
        <v>46</v>
      </c>
    </row>
    <row r="15" spans="1:8" ht="27" x14ac:dyDescent="0.25">
      <c r="A15" s="132"/>
      <c r="B15" s="38" t="s">
        <v>244</v>
      </c>
      <c r="C15" s="8" t="s">
        <v>245</v>
      </c>
      <c r="D15" s="9">
        <v>6.11</v>
      </c>
      <c r="E15" s="9">
        <v>5.44</v>
      </c>
      <c r="F15" s="9">
        <v>17.989999999999998</v>
      </c>
      <c r="G15" s="10">
        <v>145.34</v>
      </c>
      <c r="H15" s="7" t="s">
        <v>45</v>
      </c>
    </row>
    <row r="16" spans="1:8" ht="27" x14ac:dyDescent="0.25">
      <c r="A16" s="132"/>
      <c r="B16" s="39" t="s">
        <v>42</v>
      </c>
      <c r="C16" s="5">
        <v>200</v>
      </c>
      <c r="D16" s="6">
        <v>2.2200000000000002</v>
      </c>
      <c r="E16" s="6">
        <v>1.84</v>
      </c>
      <c r="F16" s="6">
        <v>10.9</v>
      </c>
      <c r="G16" s="6">
        <v>69.099999999999994</v>
      </c>
      <c r="H16" s="11" t="s">
        <v>43</v>
      </c>
    </row>
    <row r="17" spans="1:8" x14ac:dyDescent="0.25">
      <c r="A17" s="132"/>
      <c r="B17" s="40" t="s">
        <v>190</v>
      </c>
      <c r="C17" s="17">
        <v>100</v>
      </c>
      <c r="D17" s="17">
        <v>0.34</v>
      </c>
      <c r="E17" s="17">
        <v>0.32</v>
      </c>
      <c r="F17" s="17">
        <v>8.16</v>
      </c>
      <c r="G17" s="17">
        <v>36.9</v>
      </c>
      <c r="H17" s="11" t="s">
        <v>48</v>
      </c>
    </row>
    <row r="18" spans="1:8" x14ac:dyDescent="0.25">
      <c r="A18" s="133"/>
      <c r="B18" s="40" t="s">
        <v>272</v>
      </c>
      <c r="C18" s="17">
        <v>12</v>
      </c>
      <c r="D18" s="17">
        <v>0.75</v>
      </c>
      <c r="E18" s="17">
        <v>1.97</v>
      </c>
      <c r="F18" s="17">
        <v>8.01</v>
      </c>
      <c r="G18" s="17">
        <v>52.75</v>
      </c>
      <c r="H18" s="11" t="s">
        <v>273</v>
      </c>
    </row>
    <row r="19" spans="1:8" x14ac:dyDescent="0.25">
      <c r="A19" s="149" t="s">
        <v>14</v>
      </c>
      <c r="B19" s="149"/>
      <c r="C19" s="127">
        <f>C14+C15+C16+C17+C18</f>
        <v>562</v>
      </c>
      <c r="D19" s="123">
        <f>SUM(D14:D18)</f>
        <v>13.500000000000002</v>
      </c>
      <c r="E19" s="123">
        <f t="shared" ref="E19:G19" si="0">SUM(E14:E18)</f>
        <v>15.000000000000002</v>
      </c>
      <c r="F19" s="123">
        <f t="shared" si="0"/>
        <v>65.25</v>
      </c>
      <c r="G19" s="123">
        <f t="shared" si="0"/>
        <v>450</v>
      </c>
      <c r="H19" s="11"/>
    </row>
    <row r="20" spans="1:8" ht="27" x14ac:dyDescent="0.25">
      <c r="A20" s="143" t="s">
        <v>1</v>
      </c>
      <c r="B20" s="39" t="s">
        <v>49</v>
      </c>
      <c r="C20" s="10">
        <v>60</v>
      </c>
      <c r="D20" s="12">
        <v>0.82</v>
      </c>
      <c r="E20" s="12">
        <v>2.44</v>
      </c>
      <c r="F20" s="12">
        <v>7.8</v>
      </c>
      <c r="G20" s="12">
        <v>56.47</v>
      </c>
      <c r="H20" s="10" t="s">
        <v>50</v>
      </c>
    </row>
    <row r="21" spans="1:8" ht="52.5" customHeight="1" x14ac:dyDescent="0.25">
      <c r="A21" s="143"/>
      <c r="B21" s="38" t="s">
        <v>228</v>
      </c>
      <c r="C21" s="5">
        <v>190</v>
      </c>
      <c r="D21" s="5">
        <v>1.55</v>
      </c>
      <c r="E21" s="5">
        <v>4.6100000000000003</v>
      </c>
      <c r="F21" s="5">
        <v>6.48</v>
      </c>
      <c r="G21" s="5">
        <v>73.64</v>
      </c>
      <c r="H21" s="11" t="s">
        <v>56</v>
      </c>
    </row>
    <row r="22" spans="1:8" ht="65.25" customHeight="1" x14ac:dyDescent="0.25">
      <c r="A22" s="143"/>
      <c r="B22" s="39" t="s">
        <v>59</v>
      </c>
      <c r="C22" s="5">
        <v>150</v>
      </c>
      <c r="D22" s="6">
        <v>14.75</v>
      </c>
      <c r="E22" s="6">
        <v>13.57</v>
      </c>
      <c r="F22" s="6">
        <v>34.130000000000003</v>
      </c>
      <c r="G22" s="12">
        <v>317.66000000000003</v>
      </c>
      <c r="H22" s="11" t="s">
        <v>58</v>
      </c>
    </row>
    <row r="23" spans="1:8" ht="27" x14ac:dyDescent="0.25">
      <c r="A23" s="143"/>
      <c r="B23" s="39" t="s">
        <v>263</v>
      </c>
      <c r="C23" s="5">
        <v>200</v>
      </c>
      <c r="D23" s="6">
        <v>0.41</v>
      </c>
      <c r="E23" s="6">
        <v>0.02</v>
      </c>
      <c r="F23" s="6">
        <v>17.100000000000001</v>
      </c>
      <c r="G23" s="6">
        <v>70.19</v>
      </c>
      <c r="H23" s="11" t="s">
        <v>55</v>
      </c>
    </row>
    <row r="24" spans="1:8" x14ac:dyDescent="0.25">
      <c r="A24" s="143"/>
      <c r="B24" s="38" t="s">
        <v>51</v>
      </c>
      <c r="C24" s="5">
        <v>25</v>
      </c>
      <c r="D24" s="6">
        <v>0.72499999999999998</v>
      </c>
      <c r="E24" s="6">
        <v>0.2</v>
      </c>
      <c r="F24" s="6">
        <v>13.875</v>
      </c>
      <c r="G24" s="6">
        <v>60.2</v>
      </c>
      <c r="H24" s="11" t="s">
        <v>53</v>
      </c>
    </row>
    <row r="25" spans="1:8" x14ac:dyDescent="0.25">
      <c r="A25" s="143"/>
      <c r="B25" s="38" t="s">
        <v>52</v>
      </c>
      <c r="C25" s="5">
        <v>20</v>
      </c>
      <c r="D25" s="6">
        <v>0.64</v>
      </c>
      <c r="E25" s="6">
        <v>0.16</v>
      </c>
      <c r="F25" s="6">
        <v>11.96</v>
      </c>
      <c r="G25" s="6">
        <v>51.84</v>
      </c>
      <c r="H25" s="11" t="s">
        <v>54</v>
      </c>
    </row>
    <row r="26" spans="1:8" x14ac:dyDescent="0.25">
      <c r="A26" s="149" t="s">
        <v>15</v>
      </c>
      <c r="B26" s="149"/>
      <c r="C26" s="122">
        <f>C20+C21+C22+C23+C24+C25</f>
        <v>645</v>
      </c>
      <c r="D26" s="123">
        <f t="shared" ref="D26:G26" si="1">D20+D21+D22+D23+D24+D25</f>
        <v>18.895000000000003</v>
      </c>
      <c r="E26" s="123">
        <f t="shared" si="1"/>
        <v>21</v>
      </c>
      <c r="F26" s="123">
        <f t="shared" si="1"/>
        <v>91.344999999999999</v>
      </c>
      <c r="G26" s="123">
        <f t="shared" si="1"/>
        <v>630.00000000000011</v>
      </c>
      <c r="H26" s="11"/>
    </row>
    <row r="27" spans="1:8" ht="54" x14ac:dyDescent="0.25">
      <c r="A27" s="131" t="s">
        <v>2</v>
      </c>
      <c r="B27" s="75" t="s">
        <v>63</v>
      </c>
      <c r="C27" s="5">
        <v>200</v>
      </c>
      <c r="D27" s="13">
        <v>10.55</v>
      </c>
      <c r="E27" s="13">
        <v>10.01</v>
      </c>
      <c r="F27" s="13">
        <v>15.53</v>
      </c>
      <c r="G27" s="13">
        <v>194.39</v>
      </c>
      <c r="H27" s="11" t="s">
        <v>62</v>
      </c>
    </row>
    <row r="28" spans="1:8" x14ac:dyDescent="0.25">
      <c r="A28" s="132"/>
      <c r="B28" s="39" t="s">
        <v>60</v>
      </c>
      <c r="C28" s="5">
        <v>200</v>
      </c>
      <c r="D28" s="6">
        <v>0.09</v>
      </c>
      <c r="E28" s="6">
        <v>0.02</v>
      </c>
      <c r="F28" s="6">
        <v>7.28</v>
      </c>
      <c r="G28" s="6">
        <v>29.71</v>
      </c>
      <c r="H28" s="11" t="s">
        <v>61</v>
      </c>
    </row>
    <row r="29" spans="1:8" x14ac:dyDescent="0.25">
      <c r="A29" s="132"/>
      <c r="B29" s="38" t="s">
        <v>51</v>
      </c>
      <c r="C29" s="5">
        <v>15</v>
      </c>
      <c r="D29" s="6">
        <v>0.435</v>
      </c>
      <c r="E29" s="6">
        <v>0.12</v>
      </c>
      <c r="F29" s="6">
        <v>8.3260000000000005</v>
      </c>
      <c r="G29" s="6">
        <v>36.119999999999997</v>
      </c>
      <c r="H29" s="11" t="s">
        <v>53</v>
      </c>
    </row>
    <row r="30" spans="1:8" x14ac:dyDescent="0.25">
      <c r="A30" s="132"/>
      <c r="B30" s="38" t="s">
        <v>52</v>
      </c>
      <c r="C30" s="5">
        <v>15</v>
      </c>
      <c r="D30" s="6">
        <v>0.48</v>
      </c>
      <c r="E30" s="6">
        <v>0.12</v>
      </c>
      <c r="F30" s="6">
        <v>8.9700000000000006</v>
      </c>
      <c r="G30" s="6">
        <v>38.880000000000003</v>
      </c>
      <c r="H30" s="11" t="s">
        <v>54</v>
      </c>
    </row>
    <row r="31" spans="1:8" ht="39.75" x14ac:dyDescent="0.25">
      <c r="A31" s="133"/>
      <c r="B31" s="38" t="s">
        <v>64</v>
      </c>
      <c r="C31" s="5">
        <v>70</v>
      </c>
      <c r="D31" s="6">
        <v>4.6399999999999997</v>
      </c>
      <c r="E31" s="6">
        <v>7.73</v>
      </c>
      <c r="F31" s="6">
        <v>38.19</v>
      </c>
      <c r="G31" s="6">
        <v>240.9</v>
      </c>
      <c r="H31" s="11" t="s">
        <v>160</v>
      </c>
    </row>
    <row r="32" spans="1:8" x14ac:dyDescent="0.25">
      <c r="A32" s="147" t="s">
        <v>39</v>
      </c>
      <c r="B32" s="147"/>
      <c r="C32" s="124">
        <f>C27+C28+C29+C30+C31</f>
        <v>500</v>
      </c>
      <c r="D32" s="125">
        <f t="shared" ref="D32:G32" si="2">D27+D28+D29+D30+D31</f>
        <v>16.195</v>
      </c>
      <c r="E32" s="125">
        <f t="shared" si="2"/>
        <v>18</v>
      </c>
      <c r="F32" s="125">
        <f t="shared" si="2"/>
        <v>78.295999999999992</v>
      </c>
      <c r="G32" s="125">
        <f t="shared" si="2"/>
        <v>540</v>
      </c>
      <c r="H32" s="11"/>
    </row>
    <row r="33" spans="1:8" x14ac:dyDescent="0.25">
      <c r="A33" s="177" t="s">
        <v>16</v>
      </c>
      <c r="B33" s="177"/>
      <c r="C33" s="84"/>
      <c r="D33" s="85">
        <f>D19+D26+D32</f>
        <v>48.59</v>
      </c>
      <c r="E33" s="85">
        <f t="shared" ref="E33:G33" si="3">E19+E26+E32</f>
        <v>54</v>
      </c>
      <c r="F33" s="85">
        <f t="shared" si="3"/>
        <v>234.89099999999999</v>
      </c>
      <c r="G33" s="85">
        <f t="shared" si="3"/>
        <v>1620</v>
      </c>
      <c r="H33" s="86"/>
    </row>
    <row r="34" spans="1:8" x14ac:dyDescent="0.25">
      <c r="A34" s="142" t="s">
        <v>17</v>
      </c>
      <c r="B34" s="142"/>
      <c r="C34" s="142"/>
      <c r="D34" s="142"/>
      <c r="E34" s="142"/>
      <c r="F34" s="142"/>
      <c r="G34" s="142"/>
      <c r="H34" s="142"/>
    </row>
    <row r="35" spans="1:8" ht="39.75" x14ac:dyDescent="0.25">
      <c r="A35" s="144" t="s">
        <v>0</v>
      </c>
      <c r="B35" s="76" t="s">
        <v>275</v>
      </c>
      <c r="C35" s="35">
        <v>168</v>
      </c>
      <c r="D35" s="6">
        <v>8.3000000000000007</v>
      </c>
      <c r="E35" s="6">
        <v>4.55</v>
      </c>
      <c r="F35" s="6">
        <v>19.29</v>
      </c>
      <c r="G35" s="12">
        <v>151.32</v>
      </c>
      <c r="H35" s="11" t="s">
        <v>68</v>
      </c>
    </row>
    <row r="36" spans="1:8" x14ac:dyDescent="0.25">
      <c r="A36" s="145"/>
      <c r="B36" s="75" t="s">
        <v>270</v>
      </c>
      <c r="C36" s="5">
        <v>45</v>
      </c>
      <c r="D36" s="6">
        <v>2.34</v>
      </c>
      <c r="E36" s="6">
        <v>8.85</v>
      </c>
      <c r="F36" s="6">
        <v>15.56</v>
      </c>
      <c r="G36" s="12">
        <v>151.21</v>
      </c>
      <c r="H36" s="11" t="s">
        <v>67</v>
      </c>
    </row>
    <row r="37" spans="1:8" ht="27" x14ac:dyDescent="0.25">
      <c r="A37" s="145"/>
      <c r="B37" s="39" t="s">
        <v>66</v>
      </c>
      <c r="C37" s="5">
        <v>200</v>
      </c>
      <c r="D37" s="6">
        <v>1.36</v>
      </c>
      <c r="E37" s="6">
        <v>1.1000000000000001</v>
      </c>
      <c r="F37" s="6">
        <v>9.4</v>
      </c>
      <c r="G37" s="6">
        <v>52.97</v>
      </c>
      <c r="H37" s="11" t="s">
        <v>65</v>
      </c>
    </row>
    <row r="38" spans="1:8" x14ac:dyDescent="0.25">
      <c r="A38" s="146"/>
      <c r="B38" s="113" t="s">
        <v>80</v>
      </c>
      <c r="C38" s="5">
        <v>100</v>
      </c>
      <c r="D38" s="6">
        <v>1.5</v>
      </c>
      <c r="E38" s="6">
        <v>0.5</v>
      </c>
      <c r="F38" s="6">
        <v>21</v>
      </c>
      <c r="G38" s="6">
        <v>94.5</v>
      </c>
      <c r="H38" s="11" t="s">
        <v>97</v>
      </c>
    </row>
    <row r="39" spans="1:8" x14ac:dyDescent="0.25">
      <c r="A39" s="149" t="s">
        <v>14</v>
      </c>
      <c r="B39" s="149"/>
      <c r="C39" s="122">
        <f>C35+C36+C37+C38</f>
        <v>513</v>
      </c>
      <c r="D39" s="123">
        <f>SUM(D35:D38)</f>
        <v>13.5</v>
      </c>
      <c r="E39" s="123">
        <f t="shared" ref="E39:G39" si="4">SUM(E35:E38)</f>
        <v>14.999999999999998</v>
      </c>
      <c r="F39" s="123">
        <f t="shared" si="4"/>
        <v>65.25</v>
      </c>
      <c r="G39" s="123">
        <f t="shared" si="4"/>
        <v>450</v>
      </c>
      <c r="H39" s="11"/>
    </row>
    <row r="40" spans="1:8" ht="39.75" x14ac:dyDescent="0.25">
      <c r="A40" s="143" t="s">
        <v>1</v>
      </c>
      <c r="B40" s="39" t="s">
        <v>71</v>
      </c>
      <c r="C40" s="10">
        <v>60</v>
      </c>
      <c r="D40" s="12">
        <v>1.1100000000000001</v>
      </c>
      <c r="E40" s="12">
        <v>2.4500000000000002</v>
      </c>
      <c r="F40" s="12">
        <v>3.5</v>
      </c>
      <c r="G40" s="12">
        <v>40.450000000000003</v>
      </c>
      <c r="H40" s="11" t="s">
        <v>70</v>
      </c>
    </row>
    <row r="41" spans="1:8" ht="39.75" x14ac:dyDescent="0.25">
      <c r="A41" s="143"/>
      <c r="B41" s="39" t="s">
        <v>254</v>
      </c>
      <c r="C41" s="10">
        <v>180</v>
      </c>
      <c r="D41" s="12">
        <v>1.59</v>
      </c>
      <c r="E41" s="12">
        <v>2.69</v>
      </c>
      <c r="F41" s="12">
        <v>11.18</v>
      </c>
      <c r="G41" s="12">
        <v>75.239999999999995</v>
      </c>
      <c r="H41" s="11" t="s">
        <v>74</v>
      </c>
    </row>
    <row r="42" spans="1:8" ht="52.5" x14ac:dyDescent="0.25">
      <c r="A42" s="143"/>
      <c r="B42" s="39" t="s">
        <v>77</v>
      </c>
      <c r="C42" s="10">
        <v>70</v>
      </c>
      <c r="D42" s="12">
        <v>10.01</v>
      </c>
      <c r="E42" s="12">
        <v>9.36</v>
      </c>
      <c r="F42" s="12">
        <v>3.85</v>
      </c>
      <c r="G42" s="12">
        <v>139.59</v>
      </c>
      <c r="H42" s="11" t="s">
        <v>78</v>
      </c>
    </row>
    <row r="43" spans="1:8" ht="39.75" x14ac:dyDescent="0.25">
      <c r="A43" s="143"/>
      <c r="B43" s="39" t="s">
        <v>82</v>
      </c>
      <c r="C43" s="10">
        <v>30</v>
      </c>
      <c r="D43" s="12">
        <v>0.47</v>
      </c>
      <c r="E43" s="12">
        <v>0.59</v>
      </c>
      <c r="F43" s="12">
        <v>2.88</v>
      </c>
      <c r="G43" s="12">
        <v>18.93</v>
      </c>
      <c r="H43" s="11" t="s">
        <v>81</v>
      </c>
    </row>
    <row r="44" spans="1:8" ht="27" x14ac:dyDescent="0.25">
      <c r="A44" s="143"/>
      <c r="B44" s="38" t="s">
        <v>75</v>
      </c>
      <c r="C44" s="5">
        <v>150</v>
      </c>
      <c r="D44" s="15">
        <v>2.93</v>
      </c>
      <c r="E44" s="15">
        <v>5.23</v>
      </c>
      <c r="F44" s="15">
        <v>19.059999999999999</v>
      </c>
      <c r="G44" s="15">
        <v>135.03</v>
      </c>
      <c r="H44" s="11" t="s">
        <v>76</v>
      </c>
    </row>
    <row r="45" spans="1:8" ht="16.5" customHeight="1" x14ac:dyDescent="0.25">
      <c r="A45" s="143"/>
      <c r="B45" s="114" t="s">
        <v>269</v>
      </c>
      <c r="C45" s="17">
        <v>180</v>
      </c>
      <c r="D45" s="17">
        <v>0.9</v>
      </c>
      <c r="E45" s="17">
        <v>0.18</v>
      </c>
      <c r="F45" s="17">
        <v>15.18</v>
      </c>
      <c r="G45" s="17">
        <v>65.94</v>
      </c>
      <c r="H45" s="11" t="s">
        <v>69</v>
      </c>
    </row>
    <row r="46" spans="1:8" x14ac:dyDescent="0.25">
      <c r="A46" s="143"/>
      <c r="B46" s="38" t="s">
        <v>51</v>
      </c>
      <c r="C46" s="5">
        <v>32</v>
      </c>
      <c r="D46" s="6">
        <v>0.92799999999999994</v>
      </c>
      <c r="E46" s="6">
        <v>0.25600000000000001</v>
      </c>
      <c r="F46" s="6">
        <v>17.760000000000002</v>
      </c>
      <c r="G46" s="6">
        <v>77.055999999999997</v>
      </c>
      <c r="H46" s="11" t="s">
        <v>53</v>
      </c>
    </row>
    <row r="47" spans="1:8" x14ac:dyDescent="0.25">
      <c r="A47" s="143"/>
      <c r="B47" s="38" t="s">
        <v>52</v>
      </c>
      <c r="C47" s="5">
        <v>30</v>
      </c>
      <c r="D47" s="6">
        <v>0.96</v>
      </c>
      <c r="E47" s="6">
        <v>0.24</v>
      </c>
      <c r="F47" s="6">
        <v>17.940000000000001</v>
      </c>
      <c r="G47" s="6">
        <v>77.760000000000005</v>
      </c>
      <c r="H47" s="11" t="s">
        <v>54</v>
      </c>
    </row>
    <row r="48" spans="1:8" x14ac:dyDescent="0.25">
      <c r="A48" s="149" t="s">
        <v>15</v>
      </c>
      <c r="B48" s="149"/>
      <c r="C48" s="122">
        <f>C40+C41+C42+C43+C44+C45+C46+C47</f>
        <v>732</v>
      </c>
      <c r="D48" s="123">
        <f>SUM(D40:D47)</f>
        <v>18.898000000000003</v>
      </c>
      <c r="E48" s="123">
        <f t="shared" ref="E48:G48" si="5">SUM(E40:E47)</f>
        <v>20.995999999999999</v>
      </c>
      <c r="F48" s="123">
        <f t="shared" si="5"/>
        <v>91.35</v>
      </c>
      <c r="G48" s="123">
        <f t="shared" si="5"/>
        <v>629.99599999999998</v>
      </c>
      <c r="H48" s="11"/>
    </row>
    <row r="49" spans="1:8" ht="39.75" x14ac:dyDescent="0.25">
      <c r="A49" s="132"/>
      <c r="B49" s="75" t="s">
        <v>84</v>
      </c>
      <c r="C49" s="10">
        <v>196</v>
      </c>
      <c r="D49" s="12">
        <v>9.7799999999999994</v>
      </c>
      <c r="E49" s="12">
        <v>12.08</v>
      </c>
      <c r="F49" s="12">
        <v>63.86</v>
      </c>
      <c r="G49" s="12">
        <v>405.46</v>
      </c>
      <c r="H49" s="11" t="s">
        <v>161</v>
      </c>
    </row>
    <row r="50" spans="1:8" ht="27" x14ac:dyDescent="0.25">
      <c r="A50" s="132"/>
      <c r="B50" s="39" t="s">
        <v>83</v>
      </c>
      <c r="C50" s="5">
        <v>36</v>
      </c>
      <c r="D50" s="6">
        <v>1.02</v>
      </c>
      <c r="E50" s="6">
        <v>1.5238079999999998</v>
      </c>
      <c r="F50" s="6">
        <v>5.6425824000000002</v>
      </c>
      <c r="G50" s="12">
        <v>38.14</v>
      </c>
      <c r="H50" s="11" t="s">
        <v>162</v>
      </c>
    </row>
    <row r="51" spans="1:8" x14ac:dyDescent="0.25">
      <c r="A51" s="132"/>
      <c r="B51" s="39" t="s">
        <v>79</v>
      </c>
      <c r="C51" s="5">
        <v>200</v>
      </c>
      <c r="D51" s="6">
        <v>5.4</v>
      </c>
      <c r="E51" s="6">
        <v>4.4000000000000004</v>
      </c>
      <c r="F51" s="6">
        <v>8.8000000000000007</v>
      </c>
      <c r="G51" s="12">
        <v>96.4</v>
      </c>
      <c r="H51" s="11" t="s">
        <v>163</v>
      </c>
    </row>
    <row r="52" spans="1:8" x14ac:dyDescent="0.25">
      <c r="A52" s="147" t="s">
        <v>39</v>
      </c>
      <c r="B52" s="147"/>
      <c r="C52" s="124">
        <f>C49+C50+C51</f>
        <v>432</v>
      </c>
      <c r="D52" s="125">
        <f>SUM(D49:D51)</f>
        <v>16.2</v>
      </c>
      <c r="E52" s="125">
        <f t="shared" ref="E52:G52" si="6">SUM(E49:E51)</f>
        <v>18.003807999999999</v>
      </c>
      <c r="F52" s="125">
        <f t="shared" si="6"/>
        <v>78.302582399999991</v>
      </c>
      <c r="G52" s="125">
        <f t="shared" si="6"/>
        <v>540</v>
      </c>
      <c r="H52" s="18"/>
    </row>
    <row r="53" spans="1:8" x14ac:dyDescent="0.25">
      <c r="A53" s="175" t="s">
        <v>18</v>
      </c>
      <c r="B53" s="175"/>
      <c r="C53" s="87"/>
      <c r="D53" s="88">
        <f>D39+D48+D52</f>
        <v>48.597999999999999</v>
      </c>
      <c r="E53" s="88">
        <f t="shared" ref="E53:G53" si="7">E39+E48+E52</f>
        <v>53.999807999999994</v>
      </c>
      <c r="F53" s="88">
        <f t="shared" si="7"/>
        <v>234.90258239999997</v>
      </c>
      <c r="G53" s="88">
        <f t="shared" si="7"/>
        <v>1619.9960000000001</v>
      </c>
      <c r="H53" s="89"/>
    </row>
    <row r="54" spans="1:8" ht="15" x14ac:dyDescent="0.25">
      <c r="A54" s="167" t="s">
        <v>19</v>
      </c>
      <c r="B54" s="167"/>
      <c r="C54" s="167"/>
      <c r="D54" s="167"/>
      <c r="E54" s="167"/>
      <c r="F54" s="167"/>
      <c r="G54" s="167"/>
      <c r="H54" s="167"/>
    </row>
    <row r="55" spans="1:8" ht="39.75" x14ac:dyDescent="0.25">
      <c r="A55" s="170" t="s">
        <v>0</v>
      </c>
      <c r="B55" s="77" t="s">
        <v>277</v>
      </c>
      <c r="C55" s="5">
        <v>158</v>
      </c>
      <c r="D55" s="6">
        <v>1.0900000000000001</v>
      </c>
      <c r="E55" s="6">
        <v>4.72</v>
      </c>
      <c r="F55" s="6">
        <v>29.76</v>
      </c>
      <c r="G55" s="12">
        <v>165.84</v>
      </c>
      <c r="H55" s="7" t="s">
        <v>85</v>
      </c>
    </row>
    <row r="56" spans="1:8" ht="27" x14ac:dyDescent="0.25">
      <c r="A56" s="171"/>
      <c r="B56" s="38" t="s">
        <v>244</v>
      </c>
      <c r="C56" s="8" t="s">
        <v>245</v>
      </c>
      <c r="D56" s="9">
        <v>6.11</v>
      </c>
      <c r="E56" s="9">
        <v>5.44</v>
      </c>
      <c r="F56" s="9">
        <v>17.989999999999998</v>
      </c>
      <c r="G56" s="10">
        <v>145.34</v>
      </c>
      <c r="H56" s="7" t="s">
        <v>45</v>
      </c>
    </row>
    <row r="57" spans="1:8" ht="27" x14ac:dyDescent="0.25">
      <c r="A57" s="171"/>
      <c r="B57" s="39" t="s">
        <v>42</v>
      </c>
      <c r="C57" s="5">
        <v>200</v>
      </c>
      <c r="D57" s="6">
        <v>2.2200000000000002</v>
      </c>
      <c r="E57" s="6">
        <v>1.84</v>
      </c>
      <c r="F57" s="6">
        <v>10.9</v>
      </c>
      <c r="G57" s="6">
        <v>69.099999999999994</v>
      </c>
      <c r="H57" s="11" t="s">
        <v>43</v>
      </c>
    </row>
    <row r="58" spans="1:8" x14ac:dyDescent="0.25">
      <c r="A58" s="172"/>
      <c r="B58" s="112" t="s">
        <v>86</v>
      </c>
      <c r="C58" s="5">
        <v>120</v>
      </c>
      <c r="D58" s="6">
        <v>4.08</v>
      </c>
      <c r="E58" s="6">
        <v>3</v>
      </c>
      <c r="F58" s="6">
        <v>6.6</v>
      </c>
      <c r="G58" s="12">
        <v>69.72</v>
      </c>
      <c r="H58" s="11" t="s">
        <v>163</v>
      </c>
    </row>
    <row r="59" spans="1:8" x14ac:dyDescent="0.25">
      <c r="A59" s="149" t="s">
        <v>14</v>
      </c>
      <c r="B59" s="149"/>
      <c r="C59" s="127">
        <f>C55+C56+C57+C58</f>
        <v>528</v>
      </c>
      <c r="D59" s="123">
        <f>SUM(D55:D58)</f>
        <v>13.5</v>
      </c>
      <c r="E59" s="123">
        <f t="shared" ref="E59:G59" si="8">SUM(E55:E58)</f>
        <v>15</v>
      </c>
      <c r="F59" s="123">
        <f t="shared" si="8"/>
        <v>65.25</v>
      </c>
      <c r="G59" s="123">
        <f t="shared" si="8"/>
        <v>450</v>
      </c>
      <c r="H59" s="11"/>
    </row>
    <row r="60" spans="1:8" ht="39.75" x14ac:dyDescent="0.25">
      <c r="A60" s="160" t="s">
        <v>20</v>
      </c>
      <c r="B60" s="78" t="s">
        <v>88</v>
      </c>
      <c r="C60" s="10">
        <v>60</v>
      </c>
      <c r="D60" s="12">
        <v>0.54</v>
      </c>
      <c r="E60" s="12">
        <v>2.46</v>
      </c>
      <c r="F60" s="12">
        <v>1.93</v>
      </c>
      <c r="G60" s="12">
        <v>31.99</v>
      </c>
      <c r="H60" s="11" t="s">
        <v>87</v>
      </c>
    </row>
    <row r="61" spans="1:8" ht="52.5" x14ac:dyDescent="0.25">
      <c r="A61" s="160"/>
      <c r="B61" s="38" t="s">
        <v>255</v>
      </c>
      <c r="C61" s="5">
        <v>190</v>
      </c>
      <c r="D61" s="5">
        <v>1.27</v>
      </c>
      <c r="E61" s="5">
        <v>2.0699999999999998</v>
      </c>
      <c r="F61" s="5">
        <v>8.32</v>
      </c>
      <c r="G61" s="5">
        <v>56.97</v>
      </c>
      <c r="H61" s="11" t="s">
        <v>89</v>
      </c>
    </row>
    <row r="62" spans="1:8" ht="53.25" customHeight="1" x14ac:dyDescent="0.25">
      <c r="A62" s="160"/>
      <c r="B62" s="75" t="s">
        <v>265</v>
      </c>
      <c r="C62" s="10">
        <v>200</v>
      </c>
      <c r="D62" s="12">
        <v>14.8</v>
      </c>
      <c r="E62" s="12">
        <v>15.85</v>
      </c>
      <c r="F62" s="12">
        <v>26.24</v>
      </c>
      <c r="G62" s="12">
        <v>306.54000000000002</v>
      </c>
      <c r="H62" s="11" t="s">
        <v>164</v>
      </c>
    </row>
    <row r="63" spans="1:8" ht="27" x14ac:dyDescent="0.25">
      <c r="A63" s="160"/>
      <c r="B63" s="78" t="s">
        <v>90</v>
      </c>
      <c r="C63" s="5">
        <v>200</v>
      </c>
      <c r="D63" s="6">
        <v>0.1</v>
      </c>
      <c r="E63" s="6">
        <v>0.04</v>
      </c>
      <c r="F63" s="6">
        <v>13.44</v>
      </c>
      <c r="G63" s="12">
        <v>54.47</v>
      </c>
      <c r="H63" s="11" t="s">
        <v>165</v>
      </c>
    </row>
    <row r="64" spans="1:8" x14ac:dyDescent="0.25">
      <c r="A64" s="160"/>
      <c r="B64" s="75" t="s">
        <v>51</v>
      </c>
      <c r="C64" s="5">
        <v>38</v>
      </c>
      <c r="D64" s="6">
        <v>1.1020000000000001</v>
      </c>
      <c r="E64" s="6">
        <v>0.30400000000000005</v>
      </c>
      <c r="F64" s="6">
        <v>21.09</v>
      </c>
      <c r="G64" s="6">
        <v>91.503999999999991</v>
      </c>
      <c r="H64" s="11" t="s">
        <v>53</v>
      </c>
    </row>
    <row r="65" spans="1:8" x14ac:dyDescent="0.25">
      <c r="A65" s="160"/>
      <c r="B65" s="75" t="s">
        <v>52</v>
      </c>
      <c r="C65" s="5">
        <v>34</v>
      </c>
      <c r="D65" s="6">
        <v>1.0880000000000001</v>
      </c>
      <c r="E65" s="6">
        <v>0.27200000000000002</v>
      </c>
      <c r="F65" s="6">
        <v>20.331999999999997</v>
      </c>
      <c r="G65" s="6">
        <v>88.53</v>
      </c>
      <c r="H65" s="11" t="s">
        <v>54</v>
      </c>
    </row>
    <row r="66" spans="1:8" x14ac:dyDescent="0.25">
      <c r="A66" s="183" t="s">
        <v>15</v>
      </c>
      <c r="B66" s="183"/>
      <c r="C66" s="122">
        <f>C60+C61+C62+C63+C64+C65</f>
        <v>722</v>
      </c>
      <c r="D66" s="123">
        <f>SUM(D60:D65)</f>
        <v>18.900000000000002</v>
      </c>
      <c r="E66" s="123">
        <f t="shared" ref="E66:G66" si="9">SUM(E60:E65)</f>
        <v>20.995999999999995</v>
      </c>
      <c r="F66" s="123">
        <f t="shared" si="9"/>
        <v>91.35199999999999</v>
      </c>
      <c r="G66" s="123">
        <f t="shared" si="9"/>
        <v>630.00400000000002</v>
      </c>
      <c r="H66" s="11"/>
    </row>
    <row r="67" spans="1:8" x14ac:dyDescent="0.25">
      <c r="A67" s="163" t="s">
        <v>2</v>
      </c>
      <c r="B67" s="75" t="s">
        <v>91</v>
      </c>
      <c r="C67" s="10">
        <v>60</v>
      </c>
      <c r="D67" s="12">
        <v>0.48</v>
      </c>
      <c r="E67" s="12">
        <v>0.06</v>
      </c>
      <c r="F67" s="12">
        <v>1.02</v>
      </c>
      <c r="G67" s="12">
        <v>6.54</v>
      </c>
      <c r="H67" s="11" t="s">
        <v>166</v>
      </c>
    </row>
    <row r="68" spans="1:8" ht="27" x14ac:dyDescent="0.25">
      <c r="A68" s="164"/>
      <c r="B68" s="75" t="s">
        <v>92</v>
      </c>
      <c r="C68" s="10">
        <v>150</v>
      </c>
      <c r="D68" s="12">
        <v>11.63</v>
      </c>
      <c r="E68" s="12">
        <v>11.06</v>
      </c>
      <c r="F68" s="12">
        <v>19.8</v>
      </c>
      <c r="G68" s="12">
        <v>225.18</v>
      </c>
      <c r="H68" s="11" t="s">
        <v>167</v>
      </c>
    </row>
    <row r="69" spans="1:8" x14ac:dyDescent="0.25">
      <c r="A69" s="164"/>
      <c r="B69" s="114" t="s">
        <v>269</v>
      </c>
      <c r="C69" s="17">
        <v>180</v>
      </c>
      <c r="D69" s="17">
        <v>0.9</v>
      </c>
      <c r="E69" s="17">
        <v>0.18</v>
      </c>
      <c r="F69" s="17">
        <v>15.18</v>
      </c>
      <c r="G69" s="17">
        <v>65.94</v>
      </c>
      <c r="H69" s="11" t="s">
        <v>69</v>
      </c>
    </row>
    <row r="70" spans="1:8" ht="27" x14ac:dyDescent="0.25">
      <c r="A70" s="164"/>
      <c r="B70" s="39" t="s">
        <v>93</v>
      </c>
      <c r="C70" s="5">
        <v>30</v>
      </c>
      <c r="D70" s="6">
        <v>1.87</v>
      </c>
      <c r="E70" s="6">
        <v>6.36</v>
      </c>
      <c r="F70" s="6">
        <v>17.45</v>
      </c>
      <c r="G70" s="6">
        <v>134.56</v>
      </c>
      <c r="H70" s="11" t="s">
        <v>168</v>
      </c>
    </row>
    <row r="71" spans="1:8" x14ac:dyDescent="0.25">
      <c r="A71" s="164"/>
      <c r="B71" s="75" t="s">
        <v>51</v>
      </c>
      <c r="C71" s="5">
        <v>20</v>
      </c>
      <c r="D71" s="6">
        <v>0.57999999999999996</v>
      </c>
      <c r="E71" s="6">
        <v>0.16</v>
      </c>
      <c r="F71" s="6">
        <v>11.1</v>
      </c>
      <c r="G71" s="6">
        <v>48.16</v>
      </c>
      <c r="H71" s="11" t="s">
        <v>53</v>
      </c>
    </row>
    <row r="72" spans="1:8" x14ac:dyDescent="0.25">
      <c r="A72" s="164"/>
      <c r="B72" s="75" t="s">
        <v>52</v>
      </c>
      <c r="C72" s="5">
        <v>23</v>
      </c>
      <c r="D72" s="6">
        <v>0.7360000000000001</v>
      </c>
      <c r="E72" s="6">
        <v>0.18400000000000002</v>
      </c>
      <c r="F72" s="6">
        <v>13.753999999999998</v>
      </c>
      <c r="G72" s="6">
        <v>59.615999999999993</v>
      </c>
      <c r="H72" s="11" t="s">
        <v>54</v>
      </c>
    </row>
    <row r="73" spans="1:8" x14ac:dyDescent="0.25">
      <c r="A73" s="147" t="s">
        <v>39</v>
      </c>
      <c r="B73" s="147"/>
      <c r="C73" s="124">
        <f>C67+C68+C69+C70+C71+C72</f>
        <v>463</v>
      </c>
      <c r="D73" s="125">
        <f>SUM(D67:D72)</f>
        <v>16.196000000000002</v>
      </c>
      <c r="E73" s="125">
        <f t="shared" ref="E73:G73" si="10">SUM(E67:E72)</f>
        <v>18.004000000000001</v>
      </c>
      <c r="F73" s="125">
        <f t="shared" si="10"/>
        <v>78.304000000000002</v>
      </c>
      <c r="G73" s="125">
        <f t="shared" si="10"/>
        <v>539.99599999999998</v>
      </c>
      <c r="H73" s="11"/>
    </row>
    <row r="74" spans="1:8" x14ac:dyDescent="0.25">
      <c r="A74" s="90" t="s">
        <v>21</v>
      </c>
      <c r="B74" s="91"/>
      <c r="C74" s="92"/>
      <c r="D74" s="85">
        <f>D59+D66+D73</f>
        <v>48.596000000000004</v>
      </c>
      <c r="E74" s="85">
        <f t="shared" ref="E74:G74" si="11">E59+E66+E73</f>
        <v>54</v>
      </c>
      <c r="F74" s="85">
        <f t="shared" si="11"/>
        <v>234.90599999999998</v>
      </c>
      <c r="G74" s="85">
        <f t="shared" si="11"/>
        <v>1620</v>
      </c>
      <c r="H74" s="86"/>
    </row>
    <row r="75" spans="1:8" x14ac:dyDescent="0.25">
      <c r="A75" s="142" t="s">
        <v>22</v>
      </c>
      <c r="B75" s="142"/>
      <c r="C75" s="142"/>
      <c r="D75" s="142"/>
      <c r="E75" s="142"/>
      <c r="F75" s="142"/>
      <c r="G75" s="142"/>
      <c r="H75" s="142"/>
    </row>
    <row r="76" spans="1:8" ht="28.5" x14ac:dyDescent="0.25">
      <c r="A76" s="144" t="s">
        <v>0</v>
      </c>
      <c r="B76" s="38" t="s">
        <v>95</v>
      </c>
      <c r="C76" s="5">
        <v>50</v>
      </c>
      <c r="D76" s="6">
        <v>1.55</v>
      </c>
      <c r="E76" s="6">
        <v>0.1</v>
      </c>
      <c r="F76" s="6">
        <v>3.25</v>
      </c>
      <c r="G76" s="6">
        <v>20</v>
      </c>
      <c r="H76" s="11" t="s">
        <v>169</v>
      </c>
    </row>
    <row r="77" spans="1:8" ht="27" x14ac:dyDescent="0.25">
      <c r="A77" s="145"/>
      <c r="B77" s="75" t="s">
        <v>229</v>
      </c>
      <c r="C77" s="5">
        <v>155</v>
      </c>
      <c r="D77" s="6">
        <v>9.9700000000000006</v>
      </c>
      <c r="E77" s="6">
        <v>12.39</v>
      </c>
      <c r="F77" s="6">
        <v>23.6</v>
      </c>
      <c r="G77" s="6">
        <v>245.84</v>
      </c>
      <c r="H77" s="11" t="s">
        <v>170</v>
      </c>
    </row>
    <row r="78" spans="1:8" x14ac:dyDescent="0.25">
      <c r="A78" s="145"/>
      <c r="B78" s="38" t="s">
        <v>52</v>
      </c>
      <c r="C78" s="5">
        <v>25</v>
      </c>
      <c r="D78" s="6">
        <v>0.8</v>
      </c>
      <c r="E78" s="6">
        <v>0.2</v>
      </c>
      <c r="F78" s="6">
        <v>14.95</v>
      </c>
      <c r="G78" s="6">
        <v>64.8</v>
      </c>
      <c r="H78" s="11" t="s">
        <v>54</v>
      </c>
    </row>
    <row r="79" spans="1:8" x14ac:dyDescent="0.25">
      <c r="A79" s="145"/>
      <c r="B79" s="39" t="s">
        <v>60</v>
      </c>
      <c r="C79" s="5">
        <v>200</v>
      </c>
      <c r="D79" s="6">
        <v>0.09</v>
      </c>
      <c r="E79" s="6">
        <v>0.02</v>
      </c>
      <c r="F79" s="6">
        <v>7.28</v>
      </c>
      <c r="G79" s="6">
        <v>29.71</v>
      </c>
      <c r="H79" s="11" t="s">
        <v>61</v>
      </c>
    </row>
    <row r="80" spans="1:8" x14ac:dyDescent="0.25">
      <c r="A80" s="145"/>
      <c r="B80" s="40" t="s">
        <v>190</v>
      </c>
      <c r="C80" s="17">
        <v>100</v>
      </c>
      <c r="D80" s="17">
        <v>0.34</v>
      </c>
      <c r="E80" s="17">
        <v>0.32</v>
      </c>
      <c r="F80" s="17">
        <v>8.16</v>
      </c>
      <c r="G80" s="17">
        <v>36.9</v>
      </c>
      <c r="H80" s="11" t="s">
        <v>48</v>
      </c>
    </row>
    <row r="81" spans="1:8" x14ac:dyDescent="0.25">
      <c r="A81" s="146"/>
      <c r="B81" s="40" t="s">
        <v>272</v>
      </c>
      <c r="C81" s="17">
        <v>12</v>
      </c>
      <c r="D81" s="17">
        <v>0.75</v>
      </c>
      <c r="E81" s="17">
        <v>1.97</v>
      </c>
      <c r="F81" s="17">
        <v>8.01</v>
      </c>
      <c r="G81" s="17">
        <v>52.75</v>
      </c>
      <c r="H81" s="11" t="s">
        <v>273</v>
      </c>
    </row>
    <row r="82" spans="1:8" x14ac:dyDescent="0.25">
      <c r="A82" s="149" t="s">
        <v>14</v>
      </c>
      <c r="B82" s="149"/>
      <c r="C82" s="122">
        <f>C76+C77+C78+C79+C80+C81</f>
        <v>542</v>
      </c>
      <c r="D82" s="123">
        <f>SUM(D76:D81)</f>
        <v>13.500000000000002</v>
      </c>
      <c r="E82" s="123">
        <f t="shared" ref="E82:G82" si="12">SUM(E76:E81)</f>
        <v>15</v>
      </c>
      <c r="F82" s="123">
        <f t="shared" si="12"/>
        <v>65.25</v>
      </c>
      <c r="G82" s="123">
        <f t="shared" si="12"/>
        <v>450</v>
      </c>
      <c r="H82" s="11"/>
    </row>
    <row r="83" spans="1:8" ht="27" x14ac:dyDescent="0.25">
      <c r="A83" s="143" t="s">
        <v>1</v>
      </c>
      <c r="B83" s="39" t="s">
        <v>99</v>
      </c>
      <c r="C83" s="10">
        <v>60</v>
      </c>
      <c r="D83" s="12">
        <v>0.44</v>
      </c>
      <c r="E83" s="12">
        <v>2.4300000000000002</v>
      </c>
      <c r="F83" s="12">
        <v>1.45</v>
      </c>
      <c r="G83" s="12">
        <v>29.41</v>
      </c>
      <c r="H83" s="11" t="s">
        <v>98</v>
      </c>
    </row>
    <row r="84" spans="1:8" ht="39.75" x14ac:dyDescent="0.25">
      <c r="A84" s="143"/>
      <c r="B84" s="38" t="s">
        <v>256</v>
      </c>
      <c r="C84" s="10">
        <v>180</v>
      </c>
      <c r="D84" s="16">
        <v>1.76</v>
      </c>
      <c r="E84" s="16">
        <v>3.94</v>
      </c>
      <c r="F84" s="16">
        <v>8.6999999999999993</v>
      </c>
      <c r="G84" s="16">
        <v>77.28</v>
      </c>
      <c r="H84" s="11" t="s">
        <v>100</v>
      </c>
    </row>
    <row r="85" spans="1:8" ht="39.75" x14ac:dyDescent="0.25">
      <c r="A85" s="143"/>
      <c r="B85" s="38" t="s">
        <v>230</v>
      </c>
      <c r="C85" s="10">
        <v>75</v>
      </c>
      <c r="D85" s="12">
        <v>11.44</v>
      </c>
      <c r="E85" s="12">
        <v>8.7899999999999991</v>
      </c>
      <c r="F85" s="12">
        <v>6.02</v>
      </c>
      <c r="G85" s="12">
        <v>147.97999999999999</v>
      </c>
      <c r="H85" s="11" t="s">
        <v>103</v>
      </c>
    </row>
    <row r="86" spans="1:8" ht="27" x14ac:dyDescent="0.25">
      <c r="A86" s="143"/>
      <c r="B86" s="39" t="s">
        <v>102</v>
      </c>
      <c r="C86" s="5">
        <v>150</v>
      </c>
      <c r="D86" s="6">
        <v>3.02</v>
      </c>
      <c r="E86" s="6">
        <v>5.34</v>
      </c>
      <c r="F86" s="6">
        <v>23.45</v>
      </c>
      <c r="G86" s="12">
        <v>153.93</v>
      </c>
      <c r="H86" s="11" t="s">
        <v>101</v>
      </c>
    </row>
    <row r="87" spans="1:8" ht="27" x14ac:dyDescent="0.25">
      <c r="A87" s="143"/>
      <c r="B87" s="39" t="s">
        <v>263</v>
      </c>
      <c r="C87" s="5">
        <v>200</v>
      </c>
      <c r="D87" s="6">
        <v>0.41</v>
      </c>
      <c r="E87" s="6">
        <v>0.02</v>
      </c>
      <c r="F87" s="6">
        <v>17.100000000000001</v>
      </c>
      <c r="G87" s="6">
        <v>70.19</v>
      </c>
      <c r="H87" s="11" t="s">
        <v>55</v>
      </c>
    </row>
    <row r="88" spans="1:8" x14ac:dyDescent="0.25">
      <c r="A88" s="143"/>
      <c r="B88" s="38" t="s">
        <v>51</v>
      </c>
      <c r="C88" s="5">
        <v>29</v>
      </c>
      <c r="D88" s="6">
        <v>0.84099999999999997</v>
      </c>
      <c r="E88" s="6">
        <v>0.23200000000000004</v>
      </c>
      <c r="F88" s="6">
        <v>16.094999999999999</v>
      </c>
      <c r="G88" s="6">
        <v>70.86</v>
      </c>
      <c r="H88" s="11" t="s">
        <v>53</v>
      </c>
    </row>
    <row r="89" spans="1:8" x14ac:dyDescent="0.25">
      <c r="A89" s="143"/>
      <c r="B89" s="38" t="s">
        <v>52</v>
      </c>
      <c r="C89" s="5">
        <v>31</v>
      </c>
      <c r="D89" s="6">
        <v>0.99199999999999999</v>
      </c>
      <c r="E89" s="6">
        <v>0.248</v>
      </c>
      <c r="F89" s="6">
        <v>18.538</v>
      </c>
      <c r="G89" s="6">
        <v>80.352000000000004</v>
      </c>
      <c r="H89" s="11" t="s">
        <v>54</v>
      </c>
    </row>
    <row r="90" spans="1:8" x14ac:dyDescent="0.25">
      <c r="A90" s="149" t="s">
        <v>15</v>
      </c>
      <c r="B90" s="149"/>
      <c r="C90" s="122">
        <f>C83+C84+C85+C86+C87+C88+C89</f>
        <v>725</v>
      </c>
      <c r="D90" s="123">
        <f>SUM(D83:D89)</f>
        <v>18.903000000000002</v>
      </c>
      <c r="E90" s="123">
        <f t="shared" ref="E90:G90" si="13">SUM(E83:E89)</f>
        <v>21</v>
      </c>
      <c r="F90" s="123">
        <f t="shared" si="13"/>
        <v>91.352999999999994</v>
      </c>
      <c r="G90" s="123">
        <f t="shared" si="13"/>
        <v>630.00199999999995</v>
      </c>
      <c r="H90" s="11"/>
    </row>
    <row r="91" spans="1:8" ht="39.75" x14ac:dyDescent="0.25">
      <c r="A91" s="131" t="s">
        <v>2</v>
      </c>
      <c r="B91" s="39" t="s">
        <v>260</v>
      </c>
      <c r="C91" s="5">
        <v>70</v>
      </c>
      <c r="D91" s="6">
        <v>6.37</v>
      </c>
      <c r="E91" s="6">
        <v>10.19</v>
      </c>
      <c r="F91" s="6">
        <v>5.46</v>
      </c>
      <c r="G91" s="6">
        <v>138.71</v>
      </c>
      <c r="H91" s="11" t="s">
        <v>259</v>
      </c>
    </row>
    <row r="92" spans="1:8" ht="27" x14ac:dyDescent="0.25">
      <c r="A92" s="132"/>
      <c r="B92" s="75" t="s">
        <v>106</v>
      </c>
      <c r="C92" s="5">
        <v>130</v>
      </c>
      <c r="D92" s="5">
        <v>5.79</v>
      </c>
      <c r="E92" s="5">
        <v>4.0199999999999996</v>
      </c>
      <c r="F92" s="5">
        <v>25.34</v>
      </c>
      <c r="G92" s="5">
        <v>160.77000000000001</v>
      </c>
      <c r="H92" s="11" t="s">
        <v>171</v>
      </c>
    </row>
    <row r="93" spans="1:8" ht="39" customHeight="1" x14ac:dyDescent="0.25">
      <c r="A93" s="132"/>
      <c r="B93" s="39" t="s">
        <v>82</v>
      </c>
      <c r="C93" s="10">
        <v>30</v>
      </c>
      <c r="D93" s="12">
        <v>0.47</v>
      </c>
      <c r="E93" s="12">
        <v>0.59</v>
      </c>
      <c r="F93" s="12">
        <v>2.93</v>
      </c>
      <c r="G93" s="12">
        <v>18.93</v>
      </c>
      <c r="H93" s="11" t="s">
        <v>81</v>
      </c>
    </row>
    <row r="94" spans="1:8" x14ac:dyDescent="0.25">
      <c r="A94" s="132"/>
      <c r="B94" s="39" t="s">
        <v>105</v>
      </c>
      <c r="C94" s="5">
        <v>200</v>
      </c>
      <c r="D94" s="6">
        <v>0.14000000000000001</v>
      </c>
      <c r="E94" s="6">
        <v>0.03</v>
      </c>
      <c r="F94" s="6">
        <v>7.42</v>
      </c>
      <c r="G94" s="6">
        <v>30.74</v>
      </c>
      <c r="H94" s="11" t="s">
        <v>172</v>
      </c>
    </row>
    <row r="95" spans="1:8" ht="39.75" x14ac:dyDescent="0.25">
      <c r="A95" s="132"/>
      <c r="B95" s="78" t="s">
        <v>107</v>
      </c>
      <c r="C95" s="5">
        <v>60</v>
      </c>
      <c r="D95" s="6">
        <v>2.69</v>
      </c>
      <c r="E95" s="6">
        <v>2.99</v>
      </c>
      <c r="F95" s="6">
        <v>23.4</v>
      </c>
      <c r="G95" s="6">
        <v>131.22999999999999</v>
      </c>
      <c r="H95" s="11" t="s">
        <v>173</v>
      </c>
    </row>
    <row r="96" spans="1:8" x14ac:dyDescent="0.25">
      <c r="A96" s="133"/>
      <c r="B96" s="38" t="s">
        <v>52</v>
      </c>
      <c r="C96" s="5">
        <v>23</v>
      </c>
      <c r="D96" s="6">
        <v>0.7360000000000001</v>
      </c>
      <c r="E96" s="6">
        <v>0.18400000000000002</v>
      </c>
      <c r="F96" s="6">
        <v>13.75</v>
      </c>
      <c r="G96" s="6">
        <v>59.615999999999993</v>
      </c>
      <c r="H96" s="11" t="s">
        <v>54</v>
      </c>
    </row>
    <row r="97" spans="1:8" x14ac:dyDescent="0.25">
      <c r="A97" s="147" t="s">
        <v>39</v>
      </c>
      <c r="B97" s="147"/>
      <c r="C97" s="122">
        <f>C91+C92+C93+C94+C95+C96</f>
        <v>513</v>
      </c>
      <c r="D97" s="123">
        <f>SUM(D91:D96)</f>
        <v>16.196000000000002</v>
      </c>
      <c r="E97" s="123">
        <f t="shared" ref="E97:G97" si="14">SUM(E91:E96)</f>
        <v>18.004000000000001</v>
      </c>
      <c r="F97" s="123">
        <f t="shared" si="14"/>
        <v>78.300000000000011</v>
      </c>
      <c r="G97" s="123">
        <f t="shared" si="14"/>
        <v>539.99599999999998</v>
      </c>
      <c r="H97" s="11"/>
    </row>
    <row r="98" spans="1:8" x14ac:dyDescent="0.25">
      <c r="A98" s="141" t="s">
        <v>23</v>
      </c>
      <c r="B98" s="141"/>
      <c r="C98" s="93"/>
      <c r="D98" s="88">
        <f>D82+D90+D97</f>
        <v>48.599000000000004</v>
      </c>
      <c r="E98" s="88">
        <f t="shared" ref="E98:G98" si="15">E82+E90+E97</f>
        <v>54.004000000000005</v>
      </c>
      <c r="F98" s="88">
        <f t="shared" si="15"/>
        <v>234.90300000000002</v>
      </c>
      <c r="G98" s="88">
        <f t="shared" si="15"/>
        <v>1619.998</v>
      </c>
      <c r="H98" s="88"/>
    </row>
    <row r="99" spans="1:8" x14ac:dyDescent="0.25">
      <c r="A99" s="142" t="s">
        <v>24</v>
      </c>
      <c r="B99" s="142"/>
      <c r="C99" s="142"/>
      <c r="D99" s="142"/>
      <c r="E99" s="142"/>
      <c r="F99" s="142"/>
      <c r="G99" s="142"/>
      <c r="H99" s="142"/>
    </row>
    <row r="100" spans="1:8" ht="39.75" x14ac:dyDescent="0.25">
      <c r="A100" s="144" t="s">
        <v>0</v>
      </c>
      <c r="B100" s="75" t="s">
        <v>232</v>
      </c>
      <c r="C100" s="19" t="s">
        <v>231</v>
      </c>
      <c r="D100" s="6">
        <v>8.3000000000000007</v>
      </c>
      <c r="E100" s="6">
        <v>3.89</v>
      </c>
      <c r="F100" s="6">
        <v>29.41</v>
      </c>
      <c r="G100" s="6">
        <v>183.32</v>
      </c>
      <c r="H100" s="11" t="s">
        <v>111</v>
      </c>
    </row>
    <row r="101" spans="1:8" x14ac:dyDescent="0.25">
      <c r="A101" s="145"/>
      <c r="B101" s="75" t="s">
        <v>270</v>
      </c>
      <c r="C101" s="5">
        <v>45</v>
      </c>
      <c r="D101" s="6">
        <v>2.34</v>
      </c>
      <c r="E101" s="6">
        <v>8.85</v>
      </c>
      <c r="F101" s="6">
        <v>15.56</v>
      </c>
      <c r="G101" s="12">
        <v>151.21</v>
      </c>
      <c r="H101" s="11" t="s">
        <v>67</v>
      </c>
    </row>
    <row r="102" spans="1:8" x14ac:dyDescent="0.25">
      <c r="A102" s="145"/>
      <c r="B102" s="78" t="s">
        <v>110</v>
      </c>
      <c r="C102" s="5">
        <v>200</v>
      </c>
      <c r="D102" s="6">
        <v>2.46</v>
      </c>
      <c r="E102" s="6">
        <v>1.86</v>
      </c>
      <c r="F102" s="6">
        <v>10.48</v>
      </c>
      <c r="G102" s="6">
        <v>68.47</v>
      </c>
      <c r="H102" s="11" t="s">
        <v>109</v>
      </c>
    </row>
    <row r="103" spans="1:8" x14ac:dyDescent="0.25">
      <c r="A103" s="146"/>
      <c r="B103" s="112" t="s">
        <v>96</v>
      </c>
      <c r="C103" s="5">
        <v>100</v>
      </c>
      <c r="D103" s="13">
        <v>0.4</v>
      </c>
      <c r="E103" s="13">
        <v>0.4</v>
      </c>
      <c r="F103" s="13">
        <v>9.8000000000000007</v>
      </c>
      <c r="G103" s="13">
        <v>47</v>
      </c>
      <c r="H103" s="11" t="s">
        <v>97</v>
      </c>
    </row>
    <row r="104" spans="1:8" x14ac:dyDescent="0.25">
      <c r="A104" s="149" t="s">
        <v>14</v>
      </c>
      <c r="B104" s="149"/>
      <c r="C104" s="127">
        <f>C100+C101+C102+C103</f>
        <v>500</v>
      </c>
      <c r="D104" s="123">
        <f>SUM(D100:D103)</f>
        <v>13.500000000000002</v>
      </c>
      <c r="E104" s="123">
        <f t="shared" ref="E104:G104" si="16">SUM(E100:E103)</f>
        <v>15</v>
      </c>
      <c r="F104" s="123">
        <f t="shared" si="16"/>
        <v>65.25</v>
      </c>
      <c r="G104" s="123">
        <f t="shared" si="16"/>
        <v>450</v>
      </c>
      <c r="H104" s="11"/>
    </row>
    <row r="105" spans="1:8" ht="39.75" x14ac:dyDescent="0.25">
      <c r="A105" s="143" t="s">
        <v>1</v>
      </c>
      <c r="B105" s="39" t="s">
        <v>113</v>
      </c>
      <c r="C105" s="10">
        <v>60</v>
      </c>
      <c r="D105" s="12">
        <v>0.99</v>
      </c>
      <c r="E105" s="12">
        <v>2.76</v>
      </c>
      <c r="F105" s="12">
        <v>5.0199999999999996</v>
      </c>
      <c r="G105" s="12">
        <v>48.9</v>
      </c>
      <c r="H105" s="11" t="s">
        <v>112</v>
      </c>
    </row>
    <row r="106" spans="1:8" ht="52.5" x14ac:dyDescent="0.25">
      <c r="A106" s="143"/>
      <c r="B106" s="38" t="s">
        <v>233</v>
      </c>
      <c r="C106" s="10">
        <v>190</v>
      </c>
      <c r="D106" s="10">
        <v>1.49</v>
      </c>
      <c r="E106" s="10">
        <v>4.59</v>
      </c>
      <c r="F106" s="10">
        <v>7.18</v>
      </c>
      <c r="G106" s="10">
        <v>82.16</v>
      </c>
      <c r="H106" s="11" t="s">
        <v>114</v>
      </c>
    </row>
    <row r="107" spans="1:8" ht="62.25" customHeight="1" x14ac:dyDescent="0.25">
      <c r="A107" s="143"/>
      <c r="B107" s="38" t="s">
        <v>117</v>
      </c>
      <c r="C107" s="10">
        <v>70</v>
      </c>
      <c r="D107" s="12">
        <v>11.63</v>
      </c>
      <c r="E107" s="12">
        <v>9.9499999999999993</v>
      </c>
      <c r="F107" s="12">
        <v>14.26</v>
      </c>
      <c r="G107" s="12">
        <v>204.33</v>
      </c>
      <c r="H107" s="11" t="s">
        <v>174</v>
      </c>
    </row>
    <row r="108" spans="1:8" ht="27" x14ac:dyDescent="0.25">
      <c r="A108" s="143"/>
      <c r="B108" s="75" t="s">
        <v>118</v>
      </c>
      <c r="C108" s="10">
        <v>130</v>
      </c>
      <c r="D108" s="12">
        <v>3.43</v>
      </c>
      <c r="E108" s="12">
        <v>3.37</v>
      </c>
      <c r="F108" s="12">
        <v>34.979999999999997</v>
      </c>
      <c r="G108" s="12">
        <v>166.52</v>
      </c>
      <c r="H108" s="11" t="s">
        <v>175</v>
      </c>
    </row>
    <row r="109" spans="1:8" x14ac:dyDescent="0.25">
      <c r="A109" s="143"/>
      <c r="B109" s="39" t="s">
        <v>116</v>
      </c>
      <c r="C109" s="5">
        <v>200</v>
      </c>
      <c r="D109" s="6">
        <v>0.14000000000000001</v>
      </c>
      <c r="E109" s="6">
        <v>0.01</v>
      </c>
      <c r="F109" s="6">
        <v>6.85</v>
      </c>
      <c r="G109" s="12">
        <v>28.09</v>
      </c>
      <c r="H109" s="11" t="s">
        <v>176</v>
      </c>
    </row>
    <row r="110" spans="1:8" x14ac:dyDescent="0.25">
      <c r="A110" s="143"/>
      <c r="B110" s="38" t="s">
        <v>51</v>
      </c>
      <c r="C110" s="5">
        <v>20</v>
      </c>
      <c r="D110" s="6">
        <v>0.57999999999999996</v>
      </c>
      <c r="E110" s="6">
        <v>0.16</v>
      </c>
      <c r="F110" s="6">
        <v>11.1</v>
      </c>
      <c r="G110" s="6">
        <v>48.16</v>
      </c>
      <c r="H110" s="11" t="s">
        <v>53</v>
      </c>
    </row>
    <row r="111" spans="1:8" x14ac:dyDescent="0.25">
      <c r="A111" s="143"/>
      <c r="B111" s="38" t="s">
        <v>52</v>
      </c>
      <c r="C111" s="5">
        <v>20</v>
      </c>
      <c r="D111" s="6">
        <v>0.64</v>
      </c>
      <c r="E111" s="6">
        <v>0.16</v>
      </c>
      <c r="F111" s="6">
        <v>11.96</v>
      </c>
      <c r="G111" s="6">
        <v>51.84</v>
      </c>
      <c r="H111" s="11" t="s">
        <v>54</v>
      </c>
    </row>
    <row r="112" spans="1:8" x14ac:dyDescent="0.25">
      <c r="A112" s="176" t="s">
        <v>25</v>
      </c>
      <c r="B112" s="176"/>
      <c r="C112" s="122">
        <f>C105+C106+C107+C108+C109+C110+C111</f>
        <v>690</v>
      </c>
      <c r="D112" s="123">
        <f>SUM(D105:D111)</f>
        <v>18.900000000000002</v>
      </c>
      <c r="E112" s="123">
        <f t="shared" ref="E112:G112" si="17">SUM(E105:E111)</f>
        <v>21</v>
      </c>
      <c r="F112" s="123">
        <f t="shared" si="17"/>
        <v>91.35</v>
      </c>
      <c r="G112" s="123">
        <f t="shared" si="17"/>
        <v>630</v>
      </c>
      <c r="H112" s="11"/>
    </row>
    <row r="113" spans="1:9" x14ac:dyDescent="0.25">
      <c r="A113" s="131" t="s">
        <v>2</v>
      </c>
      <c r="B113" s="38" t="s">
        <v>239</v>
      </c>
      <c r="C113" s="5">
        <v>60</v>
      </c>
      <c r="D113" s="13">
        <v>0.42</v>
      </c>
      <c r="E113" s="13">
        <v>0.06</v>
      </c>
      <c r="F113" s="13">
        <v>1.1399999999999999</v>
      </c>
      <c r="G113" s="13">
        <v>6.78</v>
      </c>
      <c r="H113" s="11" t="s">
        <v>121</v>
      </c>
    </row>
    <row r="114" spans="1:9" ht="52.5" x14ac:dyDescent="0.25">
      <c r="A114" s="132"/>
      <c r="B114" s="38" t="s">
        <v>159</v>
      </c>
      <c r="C114" s="5">
        <v>180</v>
      </c>
      <c r="D114" s="13">
        <v>10.119999999999999</v>
      </c>
      <c r="E114" s="13">
        <v>14.21</v>
      </c>
      <c r="F114" s="13">
        <v>27.5</v>
      </c>
      <c r="G114" s="13">
        <v>278.39999999999998</v>
      </c>
      <c r="H114" s="11" t="s">
        <v>158</v>
      </c>
    </row>
    <row r="115" spans="1:9" x14ac:dyDescent="0.25">
      <c r="A115" s="132"/>
      <c r="B115" s="39" t="s">
        <v>60</v>
      </c>
      <c r="C115" s="5">
        <v>200</v>
      </c>
      <c r="D115" s="6">
        <v>0.09</v>
      </c>
      <c r="E115" s="6">
        <v>0.02</v>
      </c>
      <c r="F115" s="6">
        <v>7.28</v>
      </c>
      <c r="G115" s="6">
        <v>29.71</v>
      </c>
      <c r="H115" s="11" t="s">
        <v>61</v>
      </c>
    </row>
    <row r="116" spans="1:9" x14ac:dyDescent="0.25">
      <c r="A116" s="132"/>
      <c r="B116" s="38" t="s">
        <v>51</v>
      </c>
      <c r="C116" s="5">
        <v>16</v>
      </c>
      <c r="D116" s="6">
        <v>0.46399999999999997</v>
      </c>
      <c r="E116" s="6">
        <v>0.128</v>
      </c>
      <c r="F116" s="6">
        <v>8.8800000000000008</v>
      </c>
      <c r="G116" s="6">
        <v>38.527999999999999</v>
      </c>
      <c r="H116" s="11" t="s">
        <v>53</v>
      </c>
    </row>
    <row r="117" spans="1:9" x14ac:dyDescent="0.25">
      <c r="A117" s="132"/>
      <c r="B117" s="38" t="s">
        <v>52</v>
      </c>
      <c r="C117" s="5">
        <v>16</v>
      </c>
      <c r="D117" s="6">
        <v>0.51200000000000001</v>
      </c>
      <c r="E117" s="6">
        <v>0.128</v>
      </c>
      <c r="F117" s="6">
        <v>9.5679999999999996</v>
      </c>
      <c r="G117" s="6">
        <v>41.472000000000001</v>
      </c>
      <c r="H117" s="11" t="s">
        <v>54</v>
      </c>
    </row>
    <row r="118" spans="1:9" x14ac:dyDescent="0.25">
      <c r="A118" s="132"/>
      <c r="B118" s="38" t="s">
        <v>141</v>
      </c>
      <c r="C118" s="5">
        <v>60</v>
      </c>
      <c r="D118" s="6">
        <v>4.59</v>
      </c>
      <c r="E118" s="6">
        <v>3.45</v>
      </c>
      <c r="F118" s="6">
        <v>23.93</v>
      </c>
      <c r="G118" s="6">
        <v>145.11000000000001</v>
      </c>
      <c r="H118" s="11" t="s">
        <v>140</v>
      </c>
    </row>
    <row r="119" spans="1:9" x14ac:dyDescent="0.25">
      <c r="A119" s="147" t="s">
        <v>39</v>
      </c>
      <c r="B119" s="147"/>
      <c r="C119" s="122">
        <f>C113+C114+C115+C116+C117+C118</f>
        <v>532</v>
      </c>
      <c r="D119" s="123">
        <f>SUM(D113:D118)</f>
        <v>16.195999999999998</v>
      </c>
      <c r="E119" s="123">
        <f t="shared" ref="E119:G119" si="18">SUM(E113:E118)</f>
        <v>17.996000000000002</v>
      </c>
      <c r="F119" s="123">
        <f t="shared" si="18"/>
        <v>78.298000000000002</v>
      </c>
      <c r="G119" s="123">
        <f t="shared" si="18"/>
        <v>540</v>
      </c>
      <c r="H119" s="11"/>
    </row>
    <row r="120" spans="1:9" x14ac:dyDescent="0.25">
      <c r="A120" s="95" t="s">
        <v>26</v>
      </c>
      <c r="B120" s="96"/>
      <c r="C120" s="87"/>
      <c r="D120" s="88">
        <f>D104+D112+D119</f>
        <v>48.596000000000004</v>
      </c>
      <c r="E120" s="88">
        <f t="shared" ref="E120:G120" si="19">E104+E112+E119</f>
        <v>53.996000000000002</v>
      </c>
      <c r="F120" s="88">
        <f t="shared" si="19"/>
        <v>234.898</v>
      </c>
      <c r="G120" s="88">
        <f t="shared" si="19"/>
        <v>1620</v>
      </c>
      <c r="H120" s="89"/>
    </row>
    <row r="121" spans="1:9" x14ac:dyDescent="0.25">
      <c r="A121" s="42"/>
      <c r="B121" s="43"/>
      <c r="C121" s="44"/>
      <c r="D121" s="14"/>
      <c r="E121" s="14"/>
      <c r="F121" s="14"/>
      <c r="G121" s="105"/>
      <c r="H121" s="11"/>
    </row>
    <row r="122" spans="1:9" x14ac:dyDescent="0.25">
      <c r="A122" s="42"/>
      <c r="B122" s="43"/>
      <c r="C122" s="155" t="s">
        <v>286</v>
      </c>
      <c r="D122" s="157" t="s">
        <v>285</v>
      </c>
      <c r="E122" s="157"/>
      <c r="F122" s="157"/>
      <c r="G122" s="173" t="s">
        <v>287</v>
      </c>
      <c r="H122" s="11"/>
    </row>
    <row r="123" spans="1:9" x14ac:dyDescent="0.25">
      <c r="A123" s="42"/>
      <c r="B123" s="43"/>
      <c r="C123" s="155"/>
      <c r="D123" s="4" t="s">
        <v>9</v>
      </c>
      <c r="E123" s="4" t="s">
        <v>10</v>
      </c>
      <c r="F123" s="4" t="s">
        <v>11</v>
      </c>
      <c r="G123" s="174"/>
      <c r="H123" s="11"/>
    </row>
    <row r="124" spans="1:9" ht="15" x14ac:dyDescent="0.25">
      <c r="A124" s="158" t="s">
        <v>123</v>
      </c>
      <c r="B124" s="159"/>
      <c r="C124" s="80">
        <f>(C19+C39+C59+C82+C104)/5</f>
        <v>529</v>
      </c>
      <c r="D124" s="45">
        <f t="shared" ref="D124:G124" si="20">(D19+D39+D59+D82+D104)/5</f>
        <v>13.5</v>
      </c>
      <c r="E124" s="45">
        <f t="shared" si="20"/>
        <v>15</v>
      </c>
      <c r="F124" s="45">
        <f t="shared" si="20"/>
        <v>65.25</v>
      </c>
      <c r="G124" s="45">
        <f t="shared" si="20"/>
        <v>450</v>
      </c>
      <c r="H124" s="72" t="s">
        <v>289</v>
      </c>
      <c r="I124" s="81"/>
    </row>
    <row r="125" spans="1:9" ht="15" x14ac:dyDescent="0.25">
      <c r="A125" s="158" t="s">
        <v>184</v>
      </c>
      <c r="B125" s="159"/>
      <c r="C125" s="80">
        <f>(C26+C48+C66+C90+C112)/5</f>
        <v>702.8</v>
      </c>
      <c r="D125" s="45">
        <f t="shared" ref="D125:G125" si="21">(D26+D48+D66+D90+D112)/5</f>
        <v>18.899200000000004</v>
      </c>
      <c r="E125" s="45">
        <f t="shared" si="21"/>
        <v>20.998399999999997</v>
      </c>
      <c r="F125" s="45">
        <f t="shared" si="21"/>
        <v>91.35</v>
      </c>
      <c r="G125" s="45">
        <f t="shared" si="21"/>
        <v>630.00040000000001</v>
      </c>
      <c r="H125" s="72" t="s">
        <v>226</v>
      </c>
      <c r="I125" s="81"/>
    </row>
    <row r="126" spans="1:9" ht="15" x14ac:dyDescent="0.25">
      <c r="A126" s="46" t="s">
        <v>185</v>
      </c>
      <c r="B126" s="47"/>
      <c r="C126" s="80">
        <f>(C32+C52+C73+C97+C119)/5</f>
        <v>488</v>
      </c>
      <c r="D126" s="45">
        <f t="shared" ref="D126:G126" si="22">(D32+D52+D73+D97+D119)/5</f>
        <v>16.196599999999997</v>
      </c>
      <c r="E126" s="45">
        <f t="shared" si="22"/>
        <v>18.001561600000002</v>
      </c>
      <c r="F126" s="45">
        <f t="shared" si="22"/>
        <v>78.30011648</v>
      </c>
      <c r="G126" s="45">
        <f t="shared" si="22"/>
        <v>539.99840000000006</v>
      </c>
      <c r="H126" s="72" t="s">
        <v>227</v>
      </c>
      <c r="I126" s="81"/>
    </row>
    <row r="127" spans="1:9" ht="15" x14ac:dyDescent="0.25">
      <c r="A127" s="158" t="s">
        <v>186</v>
      </c>
      <c r="B127" s="159"/>
      <c r="C127" s="45"/>
      <c r="D127" s="45">
        <f>(D33+D53+D74+D98+D120)/5</f>
        <v>48.595799999999997</v>
      </c>
      <c r="E127" s="45">
        <f t="shared" ref="E127:G127" si="23">(E33+E53+E74+E98+E120)/5</f>
        <v>53.999961599999992</v>
      </c>
      <c r="F127" s="45">
        <f t="shared" si="23"/>
        <v>234.90011648000001</v>
      </c>
      <c r="G127" s="45">
        <f t="shared" si="23"/>
        <v>1619.9988000000001</v>
      </c>
      <c r="H127" s="74"/>
      <c r="I127" s="70"/>
    </row>
    <row r="128" spans="1:9" x14ac:dyDescent="0.25">
      <c r="A128" s="42"/>
      <c r="B128" s="43"/>
      <c r="C128" s="44"/>
      <c r="D128" s="14"/>
      <c r="E128" s="14"/>
      <c r="F128" s="14"/>
      <c r="G128" s="14"/>
      <c r="H128" s="11"/>
    </row>
    <row r="129" spans="1:8" ht="15" x14ac:dyDescent="0.25">
      <c r="A129" s="148" t="s">
        <v>27</v>
      </c>
      <c r="B129" s="148"/>
      <c r="C129" s="148"/>
      <c r="D129" s="148"/>
      <c r="E129" s="148"/>
      <c r="F129" s="148"/>
      <c r="G129" s="148"/>
      <c r="H129" s="148"/>
    </row>
    <row r="130" spans="1:8" ht="15" x14ac:dyDescent="0.25">
      <c r="A130" s="167" t="s">
        <v>28</v>
      </c>
      <c r="B130" s="167"/>
      <c r="C130" s="167"/>
      <c r="D130" s="167"/>
      <c r="E130" s="167"/>
      <c r="F130" s="167"/>
      <c r="G130" s="167"/>
      <c r="H130" s="167"/>
    </row>
    <row r="131" spans="1:8" ht="39.75" x14ac:dyDescent="0.25">
      <c r="A131" s="144" t="s">
        <v>0</v>
      </c>
      <c r="B131" s="75" t="s">
        <v>234</v>
      </c>
      <c r="C131" s="19" t="s">
        <v>280</v>
      </c>
      <c r="D131" s="6">
        <v>3.67</v>
      </c>
      <c r="E131" s="6">
        <v>7.22</v>
      </c>
      <c r="F131" s="6">
        <v>15.36</v>
      </c>
      <c r="G131" s="10">
        <v>141.06</v>
      </c>
      <c r="H131" s="7" t="s">
        <v>119</v>
      </c>
    </row>
    <row r="132" spans="1:8" ht="27" x14ac:dyDescent="0.25">
      <c r="A132" s="145"/>
      <c r="B132" s="38" t="s">
        <v>244</v>
      </c>
      <c r="C132" s="8" t="s">
        <v>245</v>
      </c>
      <c r="D132" s="9">
        <v>6.11</v>
      </c>
      <c r="E132" s="9">
        <v>5.44</v>
      </c>
      <c r="F132" s="9">
        <v>17.989999999999998</v>
      </c>
      <c r="G132" s="10">
        <v>145.34</v>
      </c>
      <c r="H132" s="7" t="s">
        <v>45</v>
      </c>
    </row>
    <row r="133" spans="1:8" ht="27" x14ac:dyDescent="0.25">
      <c r="A133" s="145"/>
      <c r="B133" s="39" t="s">
        <v>42</v>
      </c>
      <c r="C133" s="5">
        <v>200</v>
      </c>
      <c r="D133" s="6">
        <v>2.2200000000000002</v>
      </c>
      <c r="E133" s="6">
        <v>1.84</v>
      </c>
      <c r="F133" s="6">
        <v>10.9</v>
      </c>
      <c r="G133" s="6">
        <v>69.099999999999994</v>
      </c>
      <c r="H133" s="11" t="s">
        <v>43</v>
      </c>
    </row>
    <row r="134" spans="1:8" x14ac:dyDescent="0.25">
      <c r="A134" s="146"/>
      <c r="B134" s="113" t="s">
        <v>80</v>
      </c>
      <c r="C134" s="5">
        <v>100</v>
      </c>
      <c r="D134" s="6">
        <v>1.5</v>
      </c>
      <c r="E134" s="6">
        <v>0.5</v>
      </c>
      <c r="F134" s="6">
        <v>21</v>
      </c>
      <c r="G134" s="6">
        <v>94.5</v>
      </c>
      <c r="H134" s="11" t="s">
        <v>97</v>
      </c>
    </row>
    <row r="135" spans="1:8" x14ac:dyDescent="0.25">
      <c r="A135" s="149" t="s">
        <v>14</v>
      </c>
      <c r="B135" s="149"/>
      <c r="C135" s="127">
        <f>C131+C132+C133+C134</f>
        <v>507</v>
      </c>
      <c r="D135" s="123">
        <f>SUM(D131:D134)</f>
        <v>13.500000000000002</v>
      </c>
      <c r="E135" s="123">
        <f t="shared" ref="E135:G135" si="24">SUM(E131:E134)</f>
        <v>15</v>
      </c>
      <c r="F135" s="123">
        <f t="shared" si="24"/>
        <v>65.25</v>
      </c>
      <c r="G135" s="123">
        <f t="shared" si="24"/>
        <v>450</v>
      </c>
      <c r="H135" s="11"/>
    </row>
    <row r="136" spans="1:8" x14ac:dyDescent="0.25">
      <c r="A136" s="143" t="s">
        <v>1</v>
      </c>
      <c r="B136" s="39" t="s">
        <v>120</v>
      </c>
      <c r="C136" s="10">
        <v>60</v>
      </c>
      <c r="D136" s="12">
        <v>0.66</v>
      </c>
      <c r="E136" s="12">
        <v>0.12</v>
      </c>
      <c r="F136" s="12">
        <v>2.2799999999999998</v>
      </c>
      <c r="G136" s="12">
        <v>14.4</v>
      </c>
      <c r="H136" s="11" t="s">
        <v>121</v>
      </c>
    </row>
    <row r="137" spans="1:8" ht="43.5" customHeight="1" x14ac:dyDescent="0.25">
      <c r="A137" s="143"/>
      <c r="B137" s="75" t="s">
        <v>268</v>
      </c>
      <c r="C137" s="5">
        <v>200</v>
      </c>
      <c r="D137" s="12">
        <v>3.55</v>
      </c>
      <c r="E137" s="12">
        <v>4.03</v>
      </c>
      <c r="F137" s="12">
        <v>13.05</v>
      </c>
      <c r="G137" s="12">
        <v>114.67</v>
      </c>
      <c r="H137" s="11" t="s">
        <v>266</v>
      </c>
    </row>
    <row r="138" spans="1:8" ht="52.5" x14ac:dyDescent="0.25">
      <c r="A138" s="143"/>
      <c r="B138" s="75" t="s">
        <v>264</v>
      </c>
      <c r="C138" s="22">
        <v>180</v>
      </c>
      <c r="D138" s="82">
        <v>11.77</v>
      </c>
      <c r="E138" s="82">
        <v>16.14</v>
      </c>
      <c r="F138" s="82">
        <v>22.75</v>
      </c>
      <c r="G138" s="82">
        <v>269.81</v>
      </c>
      <c r="H138" s="11" t="s">
        <v>122</v>
      </c>
    </row>
    <row r="139" spans="1:8" x14ac:dyDescent="0.25">
      <c r="A139" s="143"/>
      <c r="B139" s="114" t="s">
        <v>269</v>
      </c>
      <c r="C139" s="17">
        <v>180</v>
      </c>
      <c r="D139" s="17">
        <v>0.9</v>
      </c>
      <c r="E139" s="17">
        <v>0.18</v>
      </c>
      <c r="F139" s="17">
        <v>15.18</v>
      </c>
      <c r="G139" s="17">
        <v>65.94</v>
      </c>
      <c r="H139" s="11" t="s">
        <v>69</v>
      </c>
    </row>
    <row r="140" spans="1:8" ht="18.75" customHeight="1" x14ac:dyDescent="0.25">
      <c r="A140" s="143"/>
      <c r="B140" s="75" t="s">
        <v>51</v>
      </c>
      <c r="C140" s="5">
        <v>32</v>
      </c>
      <c r="D140" s="6">
        <v>0.92799999999999994</v>
      </c>
      <c r="E140" s="6">
        <v>0.25600000000000001</v>
      </c>
      <c r="F140" s="6">
        <v>17.760000000000002</v>
      </c>
      <c r="G140" s="6">
        <v>77.055999999999997</v>
      </c>
      <c r="H140" s="11" t="s">
        <v>53</v>
      </c>
    </row>
    <row r="141" spans="1:8" x14ac:dyDescent="0.25">
      <c r="A141" s="143"/>
      <c r="B141" s="75" t="s">
        <v>52</v>
      </c>
      <c r="C141" s="5">
        <v>34</v>
      </c>
      <c r="D141" s="6">
        <v>1.0880000000000001</v>
      </c>
      <c r="E141" s="6">
        <v>0.27200000000000002</v>
      </c>
      <c r="F141" s="6">
        <v>20.331999999999997</v>
      </c>
      <c r="G141" s="6">
        <v>88.127999999999986</v>
      </c>
      <c r="H141" s="11" t="s">
        <v>54</v>
      </c>
    </row>
    <row r="142" spans="1:8" x14ac:dyDescent="0.25">
      <c r="A142" s="21" t="s">
        <v>15</v>
      </c>
      <c r="B142" s="78"/>
      <c r="C142" s="124">
        <f>C136+C137+C138+C139+C140+C141</f>
        <v>686</v>
      </c>
      <c r="D142" s="125">
        <f>SUM(D136:D141)</f>
        <v>18.896000000000001</v>
      </c>
      <c r="E142" s="125">
        <f t="shared" ref="E142:G142" si="25">SUM(E136:E141)</f>
        <v>20.997999999999998</v>
      </c>
      <c r="F142" s="125">
        <f t="shared" si="25"/>
        <v>91.35199999999999</v>
      </c>
      <c r="G142" s="125">
        <f t="shared" si="25"/>
        <v>630.00399999999991</v>
      </c>
      <c r="H142" s="11"/>
    </row>
    <row r="143" spans="1:8" ht="52.5" x14ac:dyDescent="0.25">
      <c r="A143" s="131" t="s">
        <v>2</v>
      </c>
      <c r="B143" s="78" t="s">
        <v>262</v>
      </c>
      <c r="C143" s="10">
        <v>198</v>
      </c>
      <c r="D143" s="10">
        <v>9.7200000000000006</v>
      </c>
      <c r="E143" s="10">
        <v>11.99</v>
      </c>
      <c r="F143" s="10">
        <v>63.54</v>
      </c>
      <c r="G143" s="10">
        <v>400.97</v>
      </c>
      <c r="H143" s="11" t="s">
        <v>261</v>
      </c>
    </row>
    <row r="144" spans="1:8" ht="29.25" customHeight="1" x14ac:dyDescent="0.25">
      <c r="A144" s="132"/>
      <c r="B144" s="39" t="s">
        <v>83</v>
      </c>
      <c r="C144" s="5">
        <v>38</v>
      </c>
      <c r="D144" s="6">
        <v>1.0816015999999999</v>
      </c>
      <c r="E144" s="6">
        <v>1.6084639999999999</v>
      </c>
      <c r="F144" s="6">
        <v>5.9560592000000012</v>
      </c>
      <c r="G144" s="12">
        <v>42.63</v>
      </c>
      <c r="H144" s="11" t="s">
        <v>162</v>
      </c>
    </row>
    <row r="145" spans="1:8" x14ac:dyDescent="0.25">
      <c r="A145" s="133"/>
      <c r="B145" s="39" t="s">
        <v>79</v>
      </c>
      <c r="C145" s="5">
        <v>200</v>
      </c>
      <c r="D145" s="6">
        <v>5.4</v>
      </c>
      <c r="E145" s="6">
        <v>4.4000000000000004</v>
      </c>
      <c r="F145" s="6">
        <v>8.8000000000000007</v>
      </c>
      <c r="G145" s="12">
        <v>96.4</v>
      </c>
      <c r="H145" s="11" t="s">
        <v>163</v>
      </c>
    </row>
    <row r="146" spans="1:8" x14ac:dyDescent="0.25">
      <c r="A146" s="147" t="s">
        <v>39</v>
      </c>
      <c r="B146" s="147"/>
      <c r="C146" s="122">
        <f>C143+C144+C145</f>
        <v>436</v>
      </c>
      <c r="D146" s="123">
        <f>SUM(D143:D145)</f>
        <v>16.201601600000004</v>
      </c>
      <c r="E146" s="123">
        <f t="shared" ref="E146:G146" si="26">SUM(E143:E145)</f>
        <v>17.998463999999998</v>
      </c>
      <c r="F146" s="123">
        <f t="shared" si="26"/>
        <v>78.296059200000002</v>
      </c>
      <c r="G146" s="123">
        <f t="shared" si="26"/>
        <v>540</v>
      </c>
      <c r="H146" s="11"/>
    </row>
    <row r="147" spans="1:8" x14ac:dyDescent="0.25">
      <c r="A147" s="161" t="s">
        <v>29</v>
      </c>
      <c r="B147" s="162"/>
      <c r="C147" s="93"/>
      <c r="D147" s="88">
        <f>D135+D142+D146</f>
        <v>48.597601600000004</v>
      </c>
      <c r="E147" s="88">
        <f t="shared" ref="E147:G147" si="27">E135+E142+E146</f>
        <v>53.996463999999996</v>
      </c>
      <c r="F147" s="88">
        <f t="shared" si="27"/>
        <v>234.89805919999998</v>
      </c>
      <c r="G147" s="88">
        <f t="shared" si="27"/>
        <v>1620.0039999999999</v>
      </c>
      <c r="H147" s="89"/>
    </row>
    <row r="148" spans="1:8" x14ac:dyDescent="0.25">
      <c r="A148" s="142" t="s">
        <v>30</v>
      </c>
      <c r="B148" s="142"/>
      <c r="C148" s="142"/>
      <c r="D148" s="142"/>
      <c r="E148" s="142"/>
      <c r="F148" s="142"/>
      <c r="G148" s="142"/>
      <c r="H148" s="142"/>
    </row>
    <row r="149" spans="1:8" ht="41.25" customHeight="1" x14ac:dyDescent="0.25">
      <c r="A149" s="144" t="s">
        <v>0</v>
      </c>
      <c r="B149" s="78" t="s">
        <v>281</v>
      </c>
      <c r="C149" s="5">
        <v>181</v>
      </c>
      <c r="D149" s="6">
        <v>8.7100000000000009</v>
      </c>
      <c r="E149" s="6">
        <v>2.76</v>
      </c>
      <c r="F149" s="6">
        <v>25.12</v>
      </c>
      <c r="G149" s="6">
        <v>156.16999999999999</v>
      </c>
      <c r="H149" s="11" t="s">
        <v>124</v>
      </c>
    </row>
    <row r="150" spans="1:8" x14ac:dyDescent="0.25">
      <c r="A150" s="145"/>
      <c r="B150" s="75" t="s">
        <v>270</v>
      </c>
      <c r="C150" s="5">
        <v>45</v>
      </c>
      <c r="D150" s="6">
        <v>2.34</v>
      </c>
      <c r="E150" s="6">
        <v>8.85</v>
      </c>
      <c r="F150" s="6">
        <v>14.56</v>
      </c>
      <c r="G150" s="12">
        <v>151.21</v>
      </c>
      <c r="H150" s="11" t="s">
        <v>67</v>
      </c>
    </row>
    <row r="151" spans="1:8" ht="27" x14ac:dyDescent="0.25">
      <c r="A151" s="145"/>
      <c r="B151" s="39" t="s">
        <v>66</v>
      </c>
      <c r="C151" s="5">
        <v>200</v>
      </c>
      <c r="D151" s="6">
        <v>1.36</v>
      </c>
      <c r="E151" s="6">
        <v>1.1000000000000001</v>
      </c>
      <c r="F151" s="6">
        <v>9.4</v>
      </c>
      <c r="G151" s="6">
        <v>52.97</v>
      </c>
      <c r="H151" s="11" t="s">
        <v>65</v>
      </c>
    </row>
    <row r="152" spans="1:8" x14ac:dyDescent="0.25">
      <c r="A152" s="145"/>
      <c r="B152" s="40" t="s">
        <v>190</v>
      </c>
      <c r="C152" s="17">
        <v>100</v>
      </c>
      <c r="D152" s="17">
        <v>0.34</v>
      </c>
      <c r="E152" s="17">
        <v>0.32</v>
      </c>
      <c r="F152" s="17">
        <v>8.16</v>
      </c>
      <c r="G152" s="17">
        <v>36.9</v>
      </c>
      <c r="H152" s="11" t="s">
        <v>48</v>
      </c>
    </row>
    <row r="153" spans="1:8" x14ac:dyDescent="0.25">
      <c r="A153" s="146"/>
      <c r="B153" s="40" t="s">
        <v>272</v>
      </c>
      <c r="C153" s="17">
        <v>12</v>
      </c>
      <c r="D153" s="17">
        <v>0.75</v>
      </c>
      <c r="E153" s="17">
        <v>1.97</v>
      </c>
      <c r="F153" s="17">
        <v>8.01</v>
      </c>
      <c r="G153" s="17">
        <v>52.75</v>
      </c>
      <c r="H153" s="11" t="s">
        <v>273</v>
      </c>
    </row>
    <row r="154" spans="1:8" x14ac:dyDescent="0.25">
      <c r="A154" s="149" t="s">
        <v>14</v>
      </c>
      <c r="B154" s="149"/>
      <c r="C154" s="122">
        <f>C149+C150+C151+C152+C153</f>
        <v>538</v>
      </c>
      <c r="D154" s="123">
        <f>SUM(D149:D153)</f>
        <v>13.5</v>
      </c>
      <c r="E154" s="123">
        <f t="shared" ref="E154:G154" si="28">SUM(E149:E153)</f>
        <v>15</v>
      </c>
      <c r="F154" s="123">
        <f t="shared" si="28"/>
        <v>65.25</v>
      </c>
      <c r="G154" s="123">
        <f t="shared" si="28"/>
        <v>450</v>
      </c>
      <c r="H154" s="11"/>
    </row>
    <row r="155" spans="1:8" ht="39.75" x14ac:dyDescent="0.25">
      <c r="A155" s="143" t="s">
        <v>1</v>
      </c>
      <c r="B155" s="39" t="s">
        <v>126</v>
      </c>
      <c r="C155" s="10">
        <v>60</v>
      </c>
      <c r="D155" s="12">
        <v>0.88</v>
      </c>
      <c r="E155" s="12">
        <v>2.5299999999999998</v>
      </c>
      <c r="F155" s="12">
        <v>6.14</v>
      </c>
      <c r="G155" s="12">
        <v>50.84</v>
      </c>
      <c r="H155" s="11" t="s">
        <v>125</v>
      </c>
    </row>
    <row r="156" spans="1:8" ht="39.75" x14ac:dyDescent="0.25">
      <c r="A156" s="143"/>
      <c r="B156" s="38" t="s">
        <v>236</v>
      </c>
      <c r="C156" s="10">
        <v>190</v>
      </c>
      <c r="D156" s="12">
        <v>1.78</v>
      </c>
      <c r="E156" s="12">
        <v>4.6500000000000004</v>
      </c>
      <c r="F156" s="12">
        <v>11.71</v>
      </c>
      <c r="G156" s="12">
        <v>95.82</v>
      </c>
      <c r="H156" s="11" t="s">
        <v>127</v>
      </c>
    </row>
    <row r="157" spans="1:8" ht="39.75" x14ac:dyDescent="0.25">
      <c r="A157" s="143"/>
      <c r="B157" s="75" t="s">
        <v>129</v>
      </c>
      <c r="C157" s="10">
        <v>80</v>
      </c>
      <c r="D157" s="12">
        <v>8.35</v>
      </c>
      <c r="E157" s="12">
        <v>9.17</v>
      </c>
      <c r="F157" s="12">
        <v>5.42</v>
      </c>
      <c r="G157" s="12">
        <v>137.57</v>
      </c>
      <c r="H157" s="11" t="s">
        <v>128</v>
      </c>
    </row>
    <row r="158" spans="1:8" ht="27" x14ac:dyDescent="0.25">
      <c r="A158" s="143"/>
      <c r="B158" s="75" t="s">
        <v>106</v>
      </c>
      <c r="C158" s="5">
        <v>130</v>
      </c>
      <c r="D158" s="5">
        <v>5.79</v>
      </c>
      <c r="E158" s="5">
        <v>4.0199999999999996</v>
      </c>
      <c r="F158" s="5">
        <v>25.34</v>
      </c>
      <c r="G158" s="5">
        <v>160.77000000000001</v>
      </c>
      <c r="H158" s="11" t="s">
        <v>171</v>
      </c>
    </row>
    <row r="159" spans="1:8" ht="27" x14ac:dyDescent="0.25">
      <c r="A159" s="143"/>
      <c r="B159" s="39" t="s">
        <v>72</v>
      </c>
      <c r="C159" s="5">
        <v>200</v>
      </c>
      <c r="D159" s="6">
        <v>0.64</v>
      </c>
      <c r="E159" s="6">
        <v>0.25</v>
      </c>
      <c r="F159" s="6">
        <v>15.15</v>
      </c>
      <c r="G159" s="12">
        <v>65.37</v>
      </c>
      <c r="H159" s="11" t="s">
        <v>73</v>
      </c>
    </row>
    <row r="160" spans="1:8" x14ac:dyDescent="0.25">
      <c r="A160" s="143"/>
      <c r="B160" s="38" t="s">
        <v>51</v>
      </c>
      <c r="C160" s="5">
        <v>26</v>
      </c>
      <c r="D160" s="6">
        <v>0.75399999999999989</v>
      </c>
      <c r="E160" s="6">
        <v>0.20800000000000002</v>
      </c>
      <c r="F160" s="6">
        <v>14.43</v>
      </c>
      <c r="G160" s="6">
        <v>62.608000000000004</v>
      </c>
      <c r="H160" s="11" t="s">
        <v>53</v>
      </c>
    </row>
    <row r="161" spans="1:8" x14ac:dyDescent="0.25">
      <c r="A161" s="143"/>
      <c r="B161" s="38" t="s">
        <v>52</v>
      </c>
      <c r="C161" s="5">
        <v>22</v>
      </c>
      <c r="D161" s="6">
        <v>0.70400000000000007</v>
      </c>
      <c r="E161" s="6">
        <v>0.17600000000000002</v>
      </c>
      <c r="F161" s="6">
        <v>13.155999999999999</v>
      </c>
      <c r="G161" s="6">
        <v>57.023999999999994</v>
      </c>
      <c r="H161" s="11" t="s">
        <v>54</v>
      </c>
    </row>
    <row r="162" spans="1:8" x14ac:dyDescent="0.25">
      <c r="A162" s="48" t="s">
        <v>25</v>
      </c>
      <c r="B162" s="39"/>
      <c r="C162" s="124">
        <f>C155+C156+C157+C158+C159+C160+C161</f>
        <v>708</v>
      </c>
      <c r="D162" s="125">
        <f>SUM(D155:D161)</f>
        <v>18.898000000000003</v>
      </c>
      <c r="E162" s="125">
        <f t="shared" ref="E162:G162" si="29">SUM(E155:E161)</f>
        <v>21.003999999999998</v>
      </c>
      <c r="F162" s="125">
        <f t="shared" si="29"/>
        <v>91.346000000000004</v>
      </c>
      <c r="G162" s="125">
        <f t="shared" si="29"/>
        <v>630.00200000000007</v>
      </c>
      <c r="H162" s="11"/>
    </row>
    <row r="163" spans="1:8" ht="39.75" x14ac:dyDescent="0.25">
      <c r="A163" s="131" t="s">
        <v>2</v>
      </c>
      <c r="B163" s="38" t="s">
        <v>131</v>
      </c>
      <c r="C163" s="10">
        <v>70</v>
      </c>
      <c r="D163" s="12">
        <v>8.26</v>
      </c>
      <c r="E163" s="12">
        <v>5.99</v>
      </c>
      <c r="F163" s="12">
        <v>5.28</v>
      </c>
      <c r="G163" s="12">
        <v>82.61</v>
      </c>
      <c r="H163" s="11" t="s">
        <v>130</v>
      </c>
    </row>
    <row r="164" spans="1:8" ht="27" x14ac:dyDescent="0.25">
      <c r="A164" s="132"/>
      <c r="B164" s="38" t="s">
        <v>75</v>
      </c>
      <c r="C164" s="5">
        <v>150</v>
      </c>
      <c r="D164" s="15">
        <v>2.93</v>
      </c>
      <c r="E164" s="15">
        <v>5.23</v>
      </c>
      <c r="F164" s="15">
        <v>19.059999999999999</v>
      </c>
      <c r="G164" s="15">
        <v>135.03</v>
      </c>
      <c r="H164" s="11" t="s">
        <v>76</v>
      </c>
    </row>
    <row r="165" spans="1:8" ht="40.5" customHeight="1" x14ac:dyDescent="0.25">
      <c r="A165" s="132"/>
      <c r="B165" s="78" t="s">
        <v>133</v>
      </c>
      <c r="C165" s="5">
        <v>60</v>
      </c>
      <c r="D165" s="6">
        <v>3.65</v>
      </c>
      <c r="E165" s="6">
        <v>6.43</v>
      </c>
      <c r="F165" s="6">
        <v>23.48</v>
      </c>
      <c r="G165" s="12">
        <v>191.32</v>
      </c>
      <c r="H165" s="11" t="s">
        <v>132</v>
      </c>
    </row>
    <row r="166" spans="1:8" x14ac:dyDescent="0.25">
      <c r="A166" s="132"/>
      <c r="B166" s="39" t="s">
        <v>105</v>
      </c>
      <c r="C166" s="5">
        <v>200</v>
      </c>
      <c r="D166" s="6">
        <v>0.14000000000000001</v>
      </c>
      <c r="E166" s="6">
        <v>0.03</v>
      </c>
      <c r="F166" s="6">
        <v>7.42</v>
      </c>
      <c r="G166" s="6">
        <v>30.74</v>
      </c>
      <c r="H166" s="11" t="s">
        <v>172</v>
      </c>
    </row>
    <row r="167" spans="1:8" x14ac:dyDescent="0.25">
      <c r="A167" s="132"/>
      <c r="B167" s="38" t="s">
        <v>51</v>
      </c>
      <c r="C167" s="5">
        <v>19</v>
      </c>
      <c r="D167" s="6">
        <v>0.57999999999999996</v>
      </c>
      <c r="E167" s="6">
        <v>0.16</v>
      </c>
      <c r="F167" s="6">
        <v>11.1</v>
      </c>
      <c r="G167" s="6">
        <v>48.46</v>
      </c>
      <c r="H167" s="11" t="s">
        <v>53</v>
      </c>
    </row>
    <row r="168" spans="1:8" x14ac:dyDescent="0.25">
      <c r="A168" s="132"/>
      <c r="B168" s="38" t="s">
        <v>52</v>
      </c>
      <c r="C168" s="5">
        <v>19</v>
      </c>
      <c r="D168" s="6">
        <v>0.64</v>
      </c>
      <c r="E168" s="6">
        <v>0.16</v>
      </c>
      <c r="F168" s="6">
        <v>11.96</v>
      </c>
      <c r="G168" s="6">
        <v>51.84</v>
      </c>
      <c r="H168" s="11" t="s">
        <v>54</v>
      </c>
    </row>
    <row r="169" spans="1:8" x14ac:dyDescent="0.25">
      <c r="A169" s="147" t="s">
        <v>39</v>
      </c>
      <c r="B169" s="147"/>
      <c r="C169" s="124">
        <f>C163+C164+C165+C166+C167+C168</f>
        <v>518</v>
      </c>
      <c r="D169" s="125">
        <f>SUM(D163:D168)</f>
        <v>16.2</v>
      </c>
      <c r="E169" s="125">
        <f t="shared" ref="E169:G169" si="30">SUM(E163:E168)</f>
        <v>18</v>
      </c>
      <c r="F169" s="125">
        <f t="shared" si="30"/>
        <v>78.300000000000011</v>
      </c>
      <c r="G169" s="125">
        <f t="shared" si="30"/>
        <v>540</v>
      </c>
      <c r="H169" s="11"/>
    </row>
    <row r="170" spans="1:8" x14ac:dyDescent="0.25">
      <c r="A170" s="98" t="s">
        <v>31</v>
      </c>
      <c r="B170" s="99"/>
      <c r="C170" s="93"/>
      <c r="D170" s="88">
        <f>D154+D162+D169</f>
        <v>48.597999999999999</v>
      </c>
      <c r="E170" s="88">
        <f t="shared" ref="E170:G170" si="31">E154+E162+E169</f>
        <v>54.003999999999998</v>
      </c>
      <c r="F170" s="88">
        <f t="shared" si="31"/>
        <v>234.89600000000002</v>
      </c>
      <c r="G170" s="88">
        <f t="shared" si="31"/>
        <v>1620.002</v>
      </c>
      <c r="H170" s="89"/>
    </row>
    <row r="171" spans="1:8" x14ac:dyDescent="0.25">
      <c r="A171" s="142" t="s">
        <v>32</v>
      </c>
      <c r="B171" s="142"/>
      <c r="C171" s="142"/>
      <c r="D171" s="142"/>
      <c r="E171" s="142"/>
      <c r="F171" s="142"/>
      <c r="G171" s="142"/>
      <c r="H171" s="142"/>
    </row>
    <row r="172" spans="1:8" ht="39.75" x14ac:dyDescent="0.25">
      <c r="A172" s="144" t="s">
        <v>0</v>
      </c>
      <c r="B172" s="75" t="s">
        <v>283</v>
      </c>
      <c r="C172" s="5">
        <v>178</v>
      </c>
      <c r="D172" s="6">
        <v>4.53</v>
      </c>
      <c r="E172" s="6">
        <v>7.3</v>
      </c>
      <c r="F172" s="6">
        <v>26.98</v>
      </c>
      <c r="G172" s="12">
        <v>189.19</v>
      </c>
      <c r="H172" s="7" t="s">
        <v>45</v>
      </c>
    </row>
    <row r="173" spans="1:8" ht="27" x14ac:dyDescent="0.25">
      <c r="A173" s="145"/>
      <c r="B173" s="38" t="s">
        <v>244</v>
      </c>
      <c r="C173" s="8" t="s">
        <v>245</v>
      </c>
      <c r="D173" s="9">
        <v>6.11</v>
      </c>
      <c r="E173" s="9">
        <v>5.44</v>
      </c>
      <c r="F173" s="9">
        <v>17.989999999999998</v>
      </c>
      <c r="G173" s="10">
        <v>145.34</v>
      </c>
      <c r="H173" s="7" t="s">
        <v>45</v>
      </c>
    </row>
    <row r="174" spans="1:8" x14ac:dyDescent="0.25">
      <c r="A174" s="145"/>
      <c r="B174" s="78" t="s">
        <v>110</v>
      </c>
      <c r="C174" s="5">
        <v>200</v>
      </c>
      <c r="D174" s="6">
        <v>2.46</v>
      </c>
      <c r="E174" s="6">
        <v>1.86</v>
      </c>
      <c r="F174" s="6">
        <v>10.48</v>
      </c>
      <c r="G174" s="6">
        <v>68.47</v>
      </c>
      <c r="H174" s="11" t="s">
        <v>109</v>
      </c>
    </row>
    <row r="175" spans="1:8" x14ac:dyDescent="0.25">
      <c r="A175" s="146"/>
      <c r="B175" s="112" t="s">
        <v>96</v>
      </c>
      <c r="C175" s="5">
        <v>100</v>
      </c>
      <c r="D175" s="13">
        <v>0.4</v>
      </c>
      <c r="E175" s="13">
        <v>0.4</v>
      </c>
      <c r="F175" s="13">
        <v>9.8000000000000007</v>
      </c>
      <c r="G175" s="13">
        <v>47</v>
      </c>
      <c r="H175" s="11" t="s">
        <v>97</v>
      </c>
    </row>
    <row r="176" spans="1:8" x14ac:dyDescent="0.25">
      <c r="A176" s="168" t="s">
        <v>271</v>
      </c>
      <c r="B176" s="169"/>
      <c r="C176" s="127">
        <f>C172+C173+C174+C175</f>
        <v>528</v>
      </c>
      <c r="D176" s="123">
        <f>SUM(D172:D175)</f>
        <v>13.500000000000002</v>
      </c>
      <c r="E176" s="123">
        <f t="shared" ref="E176:G176" si="32">SUM(E172:E175)</f>
        <v>15</v>
      </c>
      <c r="F176" s="123">
        <f t="shared" si="32"/>
        <v>65.25</v>
      </c>
      <c r="G176" s="123">
        <f t="shared" si="32"/>
        <v>450</v>
      </c>
      <c r="H176" s="11"/>
    </row>
    <row r="177" spans="1:8" ht="39.75" x14ac:dyDescent="0.25">
      <c r="A177" s="143" t="s">
        <v>1</v>
      </c>
      <c r="B177" s="39" t="s">
        <v>88</v>
      </c>
      <c r="C177" s="10">
        <v>60</v>
      </c>
      <c r="D177" s="12">
        <v>0.54</v>
      </c>
      <c r="E177" s="12">
        <v>2.46</v>
      </c>
      <c r="F177" s="12">
        <v>1.93</v>
      </c>
      <c r="G177" s="12">
        <v>31.99</v>
      </c>
      <c r="H177" s="11" t="s">
        <v>87</v>
      </c>
    </row>
    <row r="178" spans="1:8" ht="39.75" x14ac:dyDescent="0.25">
      <c r="A178" s="143"/>
      <c r="B178" s="38" t="s">
        <v>257</v>
      </c>
      <c r="C178" s="5">
        <v>180</v>
      </c>
      <c r="D178" s="12">
        <v>1.96</v>
      </c>
      <c r="E178" s="12">
        <v>2.44</v>
      </c>
      <c r="F178" s="12">
        <v>16.78</v>
      </c>
      <c r="G178" s="12">
        <v>75.34</v>
      </c>
      <c r="H178" s="11" t="s">
        <v>135</v>
      </c>
    </row>
    <row r="179" spans="1:8" ht="52.5" x14ac:dyDescent="0.25">
      <c r="A179" s="143"/>
      <c r="B179" s="38" t="s">
        <v>138</v>
      </c>
      <c r="C179" s="5">
        <v>70</v>
      </c>
      <c r="D179" s="12">
        <v>10.95</v>
      </c>
      <c r="E179" s="12">
        <v>10.75</v>
      </c>
      <c r="F179" s="12">
        <v>9.07</v>
      </c>
      <c r="G179" s="12">
        <v>195.75</v>
      </c>
      <c r="H179" s="11" t="s">
        <v>139</v>
      </c>
    </row>
    <row r="180" spans="1:8" ht="39.75" x14ac:dyDescent="0.25">
      <c r="A180" s="143"/>
      <c r="B180" s="38" t="s">
        <v>137</v>
      </c>
      <c r="C180" s="22">
        <v>150</v>
      </c>
      <c r="D180" s="22">
        <v>3.4</v>
      </c>
      <c r="E180" s="22">
        <v>4.8</v>
      </c>
      <c r="F180" s="22">
        <v>13.32</v>
      </c>
      <c r="G180" s="22">
        <v>112.82</v>
      </c>
      <c r="H180" s="11" t="s">
        <v>136</v>
      </c>
    </row>
    <row r="181" spans="1:8" ht="27" x14ac:dyDescent="0.25">
      <c r="A181" s="143"/>
      <c r="B181" s="39" t="s">
        <v>90</v>
      </c>
      <c r="C181" s="5">
        <v>200</v>
      </c>
      <c r="D181" s="6">
        <v>0.1</v>
      </c>
      <c r="E181" s="6">
        <v>0.04</v>
      </c>
      <c r="F181" s="6">
        <v>13.44</v>
      </c>
      <c r="G181" s="12">
        <v>54.47</v>
      </c>
      <c r="H181" s="11" t="s">
        <v>165</v>
      </c>
    </row>
    <row r="182" spans="1:8" x14ac:dyDescent="0.25">
      <c r="A182" s="143"/>
      <c r="B182" s="38" t="s">
        <v>51</v>
      </c>
      <c r="C182" s="5">
        <v>34</v>
      </c>
      <c r="D182" s="6">
        <v>0.98599999999999999</v>
      </c>
      <c r="E182" s="6">
        <v>0.27200000000000002</v>
      </c>
      <c r="F182" s="6">
        <v>18.87</v>
      </c>
      <c r="G182" s="6">
        <v>81.872000000000014</v>
      </c>
      <c r="H182" s="11" t="s">
        <v>53</v>
      </c>
    </row>
    <row r="183" spans="1:8" x14ac:dyDescent="0.25">
      <c r="A183" s="143"/>
      <c r="B183" s="38" t="s">
        <v>52</v>
      </c>
      <c r="C183" s="5">
        <v>30</v>
      </c>
      <c r="D183" s="6">
        <v>0.96</v>
      </c>
      <c r="E183" s="6">
        <v>0.24</v>
      </c>
      <c r="F183" s="6">
        <v>17.940000000000001</v>
      </c>
      <c r="G183" s="6">
        <v>77.760000000000005</v>
      </c>
      <c r="H183" s="11" t="s">
        <v>54</v>
      </c>
    </row>
    <row r="184" spans="1:8" x14ac:dyDescent="0.25">
      <c r="A184" s="134" t="s">
        <v>15</v>
      </c>
      <c r="B184" s="134"/>
      <c r="C184" s="124">
        <f>C177+C178+C179+C180+C181+C182+C183</f>
        <v>724</v>
      </c>
      <c r="D184" s="125">
        <f>SUM(D177:D183)</f>
        <v>18.896000000000001</v>
      </c>
      <c r="E184" s="125">
        <f t="shared" ref="E184:G184" si="33">SUM(E177:E183)</f>
        <v>21.001999999999995</v>
      </c>
      <c r="F184" s="125">
        <f t="shared" si="33"/>
        <v>91.35</v>
      </c>
      <c r="G184" s="125">
        <f t="shared" si="33"/>
        <v>630.00199999999995</v>
      </c>
      <c r="H184" s="11"/>
    </row>
    <row r="185" spans="1:8" ht="28.5" x14ac:dyDescent="0.25">
      <c r="A185" s="131" t="s">
        <v>2</v>
      </c>
      <c r="B185" s="38" t="s">
        <v>95</v>
      </c>
      <c r="C185" s="5">
        <v>50</v>
      </c>
      <c r="D185" s="6">
        <v>1.55</v>
      </c>
      <c r="E185" s="6">
        <v>0.1</v>
      </c>
      <c r="F185" s="6">
        <v>3.25</v>
      </c>
      <c r="G185" s="6">
        <v>20</v>
      </c>
      <c r="H185" s="11" t="s">
        <v>169</v>
      </c>
    </row>
    <row r="186" spans="1:8" ht="28.5" customHeight="1" x14ac:dyDescent="0.25">
      <c r="A186" s="132"/>
      <c r="B186" s="75" t="s">
        <v>229</v>
      </c>
      <c r="C186" s="5">
        <v>155</v>
      </c>
      <c r="D186" s="6">
        <v>9.9700000000000006</v>
      </c>
      <c r="E186" s="6">
        <v>12.39</v>
      </c>
      <c r="F186" s="6">
        <v>23.6</v>
      </c>
      <c r="G186" s="6">
        <v>245.84</v>
      </c>
      <c r="H186" s="11" t="s">
        <v>170</v>
      </c>
    </row>
    <row r="187" spans="1:8" x14ac:dyDescent="0.25">
      <c r="A187" s="132"/>
      <c r="B187" s="38" t="s">
        <v>52</v>
      </c>
      <c r="C187" s="5">
        <v>35</v>
      </c>
      <c r="D187" s="6">
        <v>1.1200000000000001</v>
      </c>
      <c r="E187" s="6">
        <v>0.28000000000000003</v>
      </c>
      <c r="F187" s="6">
        <v>20.93</v>
      </c>
      <c r="G187" s="6">
        <v>90.72</v>
      </c>
      <c r="H187" s="11" t="s">
        <v>54</v>
      </c>
    </row>
    <row r="188" spans="1:8" x14ac:dyDescent="0.25">
      <c r="A188" s="132"/>
      <c r="B188" s="38" t="s">
        <v>141</v>
      </c>
      <c r="C188" s="5">
        <v>60</v>
      </c>
      <c r="D188" s="6">
        <v>4.59</v>
      </c>
      <c r="E188" s="6">
        <v>3.45</v>
      </c>
      <c r="F188" s="6">
        <v>23.93</v>
      </c>
      <c r="G188" s="6">
        <v>145.11000000000001</v>
      </c>
      <c r="H188" s="11" t="s">
        <v>140</v>
      </c>
    </row>
    <row r="189" spans="1:8" x14ac:dyDescent="0.25">
      <c r="A189" s="132"/>
      <c r="B189" s="39" t="s">
        <v>60</v>
      </c>
      <c r="C189" s="5">
        <v>200</v>
      </c>
      <c r="D189" s="6">
        <v>0.09</v>
      </c>
      <c r="E189" s="6">
        <v>0.02</v>
      </c>
      <c r="F189" s="6">
        <v>7.28</v>
      </c>
      <c r="G189" s="6">
        <v>29.71</v>
      </c>
      <c r="H189" s="11" t="s">
        <v>61</v>
      </c>
    </row>
    <row r="190" spans="1:8" x14ac:dyDescent="0.25">
      <c r="A190" s="135" t="s">
        <v>39</v>
      </c>
      <c r="B190" s="136"/>
      <c r="C190" s="124">
        <f>C185+C186+C187+C188+C189</f>
        <v>500</v>
      </c>
      <c r="D190" s="125">
        <v>16.2</v>
      </c>
      <c r="E190" s="125">
        <v>18</v>
      </c>
      <c r="F190" s="125">
        <v>78.3</v>
      </c>
      <c r="G190" s="125">
        <v>540</v>
      </c>
      <c r="H190" s="11"/>
    </row>
    <row r="191" spans="1:8" x14ac:dyDescent="0.25">
      <c r="A191" s="165" t="s">
        <v>33</v>
      </c>
      <c r="B191" s="166"/>
      <c r="C191" s="93"/>
      <c r="D191" s="88">
        <f>D176+D184+D190</f>
        <v>48.596000000000004</v>
      </c>
      <c r="E191" s="88">
        <f t="shared" ref="E191:G191" si="34">E176+E184+E190</f>
        <v>54.001999999999995</v>
      </c>
      <c r="F191" s="88">
        <f t="shared" si="34"/>
        <v>234.89999999999998</v>
      </c>
      <c r="G191" s="88">
        <f t="shared" si="34"/>
        <v>1620.002</v>
      </c>
      <c r="H191" s="89"/>
    </row>
    <row r="192" spans="1:8" x14ac:dyDescent="0.25">
      <c r="A192" s="142" t="s">
        <v>34</v>
      </c>
      <c r="B192" s="142"/>
      <c r="C192" s="142"/>
      <c r="D192" s="142"/>
      <c r="E192" s="142"/>
      <c r="F192" s="142"/>
      <c r="G192" s="142"/>
      <c r="H192" s="142"/>
    </row>
    <row r="193" spans="1:8" ht="39.75" x14ac:dyDescent="0.25">
      <c r="A193" s="144" t="s">
        <v>0</v>
      </c>
      <c r="B193" s="116" t="s">
        <v>292</v>
      </c>
      <c r="C193" s="5">
        <v>165</v>
      </c>
      <c r="D193" s="6">
        <v>6.56</v>
      </c>
      <c r="E193" s="6">
        <v>2.0499999999999998</v>
      </c>
      <c r="F193" s="6">
        <v>27.33</v>
      </c>
      <c r="G193" s="12">
        <v>154.02000000000001</v>
      </c>
      <c r="H193" s="7" t="s">
        <v>290</v>
      </c>
    </row>
    <row r="194" spans="1:8" x14ac:dyDescent="0.25">
      <c r="A194" s="145"/>
      <c r="B194" s="75" t="s">
        <v>270</v>
      </c>
      <c r="C194" s="5">
        <v>45</v>
      </c>
      <c r="D194" s="6">
        <v>2.34</v>
      </c>
      <c r="E194" s="6">
        <v>8.85</v>
      </c>
      <c r="F194" s="6">
        <v>15.56</v>
      </c>
      <c r="G194" s="12">
        <v>151.21</v>
      </c>
      <c r="H194" s="11" t="s">
        <v>67</v>
      </c>
    </row>
    <row r="195" spans="1:8" ht="27" x14ac:dyDescent="0.25">
      <c r="A195" s="145"/>
      <c r="B195" s="39" t="s">
        <v>66</v>
      </c>
      <c r="C195" s="5">
        <v>200</v>
      </c>
      <c r="D195" s="6">
        <v>1.36</v>
      </c>
      <c r="E195" s="6">
        <v>1.1000000000000001</v>
      </c>
      <c r="F195" s="6">
        <v>9.4</v>
      </c>
      <c r="G195" s="6">
        <v>52.97</v>
      </c>
      <c r="H195" s="11" t="s">
        <v>65</v>
      </c>
    </row>
    <row r="196" spans="1:8" x14ac:dyDescent="0.25">
      <c r="A196" s="146"/>
      <c r="B196" s="112" t="s">
        <v>134</v>
      </c>
      <c r="C196" s="5">
        <v>120</v>
      </c>
      <c r="D196" s="6">
        <v>3.24</v>
      </c>
      <c r="E196" s="6">
        <v>3</v>
      </c>
      <c r="F196" s="6">
        <v>12.96</v>
      </c>
      <c r="G196" s="12">
        <v>91.8</v>
      </c>
      <c r="H196" s="11" t="s">
        <v>163</v>
      </c>
    </row>
    <row r="197" spans="1:8" x14ac:dyDescent="0.25">
      <c r="A197" s="168" t="s">
        <v>271</v>
      </c>
      <c r="B197" s="169"/>
      <c r="C197" s="122">
        <f>C193+C194+C195+C196</f>
        <v>530</v>
      </c>
      <c r="D197" s="123">
        <f>SUM(D193:D196)</f>
        <v>13.499999999999998</v>
      </c>
      <c r="E197" s="123">
        <f t="shared" ref="E197:G197" si="35">SUM(E193:E196)</f>
        <v>14.999999999999998</v>
      </c>
      <c r="F197" s="123">
        <f t="shared" si="35"/>
        <v>65.25</v>
      </c>
      <c r="G197" s="123">
        <f t="shared" si="35"/>
        <v>450.00000000000006</v>
      </c>
      <c r="H197" s="11"/>
    </row>
    <row r="198" spans="1:8" ht="39.75" x14ac:dyDescent="0.25">
      <c r="A198" s="143" t="s">
        <v>1</v>
      </c>
      <c r="B198" s="38" t="s">
        <v>143</v>
      </c>
      <c r="C198" s="5">
        <v>60</v>
      </c>
      <c r="D198" s="6">
        <v>1.75</v>
      </c>
      <c r="E198" s="6">
        <v>3.62</v>
      </c>
      <c r="F198" s="6">
        <v>4.2300000000000004</v>
      </c>
      <c r="G198" s="6">
        <v>56.5</v>
      </c>
      <c r="H198" s="11" t="s">
        <v>142</v>
      </c>
    </row>
    <row r="199" spans="1:8" ht="54" x14ac:dyDescent="0.25">
      <c r="A199" s="143"/>
      <c r="B199" s="38" t="s">
        <v>258</v>
      </c>
      <c r="C199" s="5">
        <v>190</v>
      </c>
      <c r="D199" s="16">
        <v>4.71</v>
      </c>
      <c r="E199" s="16">
        <v>3.69</v>
      </c>
      <c r="F199" s="16">
        <v>16.47</v>
      </c>
      <c r="G199" s="16">
        <v>127.66</v>
      </c>
      <c r="H199" s="11" t="s">
        <v>144</v>
      </c>
    </row>
    <row r="200" spans="1:8" ht="39.75" x14ac:dyDescent="0.25">
      <c r="A200" s="143"/>
      <c r="B200" s="38" t="s">
        <v>237</v>
      </c>
      <c r="C200" s="10">
        <v>70</v>
      </c>
      <c r="D200" s="12">
        <v>7.68</v>
      </c>
      <c r="E200" s="12">
        <v>10.23</v>
      </c>
      <c r="F200" s="12">
        <v>2.02</v>
      </c>
      <c r="G200" s="12">
        <v>121.21</v>
      </c>
      <c r="H200" s="11" t="s">
        <v>147</v>
      </c>
    </row>
    <row r="201" spans="1:8" ht="27" x14ac:dyDescent="0.25">
      <c r="A201" s="143"/>
      <c r="B201" s="39" t="s">
        <v>146</v>
      </c>
      <c r="C201" s="5">
        <v>130</v>
      </c>
      <c r="D201" s="6">
        <v>2.82</v>
      </c>
      <c r="E201" s="6">
        <v>3.04</v>
      </c>
      <c r="F201" s="6">
        <v>22.7</v>
      </c>
      <c r="G201" s="12">
        <v>129.44</v>
      </c>
      <c r="H201" s="11" t="s">
        <v>145</v>
      </c>
    </row>
    <row r="202" spans="1:8" ht="27" x14ac:dyDescent="0.25">
      <c r="A202" s="143"/>
      <c r="B202" s="39" t="s">
        <v>263</v>
      </c>
      <c r="C202" s="5">
        <v>200</v>
      </c>
      <c r="D202" s="6">
        <v>0.41</v>
      </c>
      <c r="E202" s="6">
        <v>0.02</v>
      </c>
      <c r="F202" s="6">
        <v>17.100000000000001</v>
      </c>
      <c r="G202" s="6">
        <v>70.19</v>
      </c>
      <c r="H202" s="11" t="s">
        <v>55</v>
      </c>
    </row>
    <row r="203" spans="1:8" x14ac:dyDescent="0.25">
      <c r="A203" s="143"/>
      <c r="B203" s="38" t="s">
        <v>51</v>
      </c>
      <c r="C203" s="5">
        <v>25</v>
      </c>
      <c r="D203" s="6">
        <v>0.72499999999999998</v>
      </c>
      <c r="E203" s="6">
        <v>0.2</v>
      </c>
      <c r="F203" s="6">
        <v>13.875</v>
      </c>
      <c r="G203" s="6">
        <v>60.2</v>
      </c>
      <c r="H203" s="11" t="s">
        <v>53</v>
      </c>
    </row>
    <row r="204" spans="1:8" x14ac:dyDescent="0.25">
      <c r="A204" s="143"/>
      <c r="B204" s="38" t="s">
        <v>52</v>
      </c>
      <c r="C204" s="5">
        <v>25</v>
      </c>
      <c r="D204" s="6">
        <v>0.8</v>
      </c>
      <c r="E204" s="6">
        <v>0.2</v>
      </c>
      <c r="F204" s="6">
        <v>14.95</v>
      </c>
      <c r="G204" s="6">
        <v>64.8</v>
      </c>
      <c r="H204" s="11" t="s">
        <v>54</v>
      </c>
    </row>
    <row r="205" spans="1:8" x14ac:dyDescent="0.25">
      <c r="A205" s="134" t="s">
        <v>15</v>
      </c>
      <c r="B205" s="134"/>
      <c r="C205" s="124">
        <f>C198+C199+C200+C201+C202+C203+C204</f>
        <v>700</v>
      </c>
      <c r="D205" s="125">
        <f>SUM(D198:D204)</f>
        <v>18.895000000000003</v>
      </c>
      <c r="E205" s="125">
        <f t="shared" ref="E205:G205" si="36">SUM(E198:E204)</f>
        <v>20.999999999999996</v>
      </c>
      <c r="F205" s="125">
        <f t="shared" si="36"/>
        <v>91.345000000000013</v>
      </c>
      <c r="G205" s="125">
        <f t="shared" si="36"/>
        <v>630</v>
      </c>
      <c r="H205" s="11"/>
    </row>
    <row r="206" spans="1:8" ht="52.5" x14ac:dyDescent="0.25">
      <c r="A206" s="131" t="s">
        <v>2</v>
      </c>
      <c r="B206" s="78" t="s">
        <v>148</v>
      </c>
      <c r="C206" s="10">
        <v>150</v>
      </c>
      <c r="D206" s="12">
        <v>12.27</v>
      </c>
      <c r="E206" s="12">
        <v>15.49</v>
      </c>
      <c r="F206" s="12">
        <v>22.48</v>
      </c>
      <c r="G206" s="12">
        <v>262.26</v>
      </c>
      <c r="H206" s="11" t="s">
        <v>177</v>
      </c>
    </row>
    <row r="207" spans="1:8" ht="39.75" x14ac:dyDescent="0.25">
      <c r="A207" s="132"/>
      <c r="B207" s="38" t="s">
        <v>149</v>
      </c>
      <c r="C207" s="17">
        <v>60</v>
      </c>
      <c r="D207" s="20">
        <v>2.36</v>
      </c>
      <c r="E207" s="20">
        <v>2.1</v>
      </c>
      <c r="F207" s="20">
        <v>25.36</v>
      </c>
      <c r="G207" s="20">
        <v>129.78</v>
      </c>
      <c r="H207" s="11" t="s">
        <v>178</v>
      </c>
    </row>
    <row r="208" spans="1:8" x14ac:dyDescent="0.25">
      <c r="A208" s="132"/>
      <c r="B208" s="39" t="s">
        <v>105</v>
      </c>
      <c r="C208" s="5">
        <v>200</v>
      </c>
      <c r="D208" s="6">
        <v>0.14000000000000001</v>
      </c>
      <c r="E208" s="6">
        <v>0.03</v>
      </c>
      <c r="F208" s="6">
        <v>7.42</v>
      </c>
      <c r="G208" s="6">
        <v>30.74</v>
      </c>
      <c r="H208" s="11" t="s">
        <v>172</v>
      </c>
    </row>
    <row r="209" spans="1:8" x14ac:dyDescent="0.25">
      <c r="A209" s="132"/>
      <c r="B209" s="38" t="s">
        <v>51</v>
      </c>
      <c r="C209" s="5">
        <v>25</v>
      </c>
      <c r="D209" s="6">
        <v>0.72499999999999998</v>
      </c>
      <c r="E209" s="6">
        <v>0.2</v>
      </c>
      <c r="F209" s="6">
        <v>11.88</v>
      </c>
      <c r="G209" s="6">
        <v>60.2</v>
      </c>
      <c r="H209" s="11" t="s">
        <v>53</v>
      </c>
    </row>
    <row r="210" spans="1:8" x14ac:dyDescent="0.25">
      <c r="A210" s="132"/>
      <c r="B210" s="38" t="s">
        <v>52</v>
      </c>
      <c r="C210" s="5">
        <v>22</v>
      </c>
      <c r="D210" s="6">
        <v>0.70400000000000007</v>
      </c>
      <c r="E210" s="6">
        <v>0.17600000000000002</v>
      </c>
      <c r="F210" s="6">
        <v>11.16</v>
      </c>
      <c r="G210" s="6">
        <v>57.023999999999994</v>
      </c>
      <c r="H210" s="11" t="s">
        <v>54</v>
      </c>
    </row>
    <row r="211" spans="1:8" x14ac:dyDescent="0.25">
      <c r="A211" s="135" t="s">
        <v>39</v>
      </c>
      <c r="B211" s="136"/>
      <c r="C211" s="124">
        <f>C206+C207+C208+C209+C210</f>
        <v>457</v>
      </c>
      <c r="D211" s="125">
        <f>SUM(D206:D210)</f>
        <v>16.198999999999998</v>
      </c>
      <c r="E211" s="125">
        <f t="shared" ref="E211:G211" si="37">SUM(E206:E210)</f>
        <v>17.995999999999999</v>
      </c>
      <c r="F211" s="125">
        <f t="shared" si="37"/>
        <v>78.3</v>
      </c>
      <c r="G211" s="125">
        <f t="shared" si="37"/>
        <v>540.00399999999991</v>
      </c>
      <c r="H211" s="11"/>
    </row>
    <row r="212" spans="1:8" x14ac:dyDescent="0.25">
      <c r="A212" s="141" t="s">
        <v>35</v>
      </c>
      <c r="B212" s="141"/>
      <c r="C212" s="93"/>
      <c r="D212" s="88">
        <v>48.6</v>
      </c>
      <c r="E212" s="88">
        <f t="shared" ref="E212:G212" si="38">E197+E205+E211</f>
        <v>53.995999999999995</v>
      </c>
      <c r="F212" s="88">
        <f t="shared" si="38"/>
        <v>234.89500000000004</v>
      </c>
      <c r="G212" s="88">
        <f t="shared" si="38"/>
        <v>1620.0039999999999</v>
      </c>
      <c r="H212" s="89"/>
    </row>
    <row r="213" spans="1:8" x14ac:dyDescent="0.25">
      <c r="A213" s="142" t="s">
        <v>36</v>
      </c>
      <c r="B213" s="142"/>
      <c r="C213" s="142"/>
      <c r="D213" s="142"/>
      <c r="E213" s="142"/>
      <c r="F213" s="142"/>
      <c r="G213" s="142"/>
      <c r="H213" s="142"/>
    </row>
    <row r="214" spans="1:8" ht="39" customHeight="1" x14ac:dyDescent="0.25">
      <c r="A214" s="144" t="s">
        <v>0</v>
      </c>
      <c r="B214" s="38" t="s">
        <v>151</v>
      </c>
      <c r="C214" s="19" t="s">
        <v>288</v>
      </c>
      <c r="D214" s="6">
        <v>4.08</v>
      </c>
      <c r="E214" s="6">
        <v>5.43</v>
      </c>
      <c r="F214" s="6">
        <v>20.190000000000001</v>
      </c>
      <c r="G214" s="10">
        <v>145.91</v>
      </c>
      <c r="H214" s="7" t="s">
        <v>150</v>
      </c>
    </row>
    <row r="215" spans="1:8" ht="27" x14ac:dyDescent="0.25">
      <c r="A215" s="145"/>
      <c r="B215" s="38" t="s">
        <v>244</v>
      </c>
      <c r="C215" s="8" t="s">
        <v>245</v>
      </c>
      <c r="D215" s="9">
        <v>6.11</v>
      </c>
      <c r="E215" s="9">
        <v>5.44</v>
      </c>
      <c r="F215" s="9">
        <v>17.989999999999998</v>
      </c>
      <c r="G215" s="10">
        <v>145.34</v>
      </c>
      <c r="H215" s="7" t="s">
        <v>45</v>
      </c>
    </row>
    <row r="216" spans="1:8" ht="27" x14ac:dyDescent="0.25">
      <c r="A216" s="145"/>
      <c r="B216" s="39" t="s">
        <v>42</v>
      </c>
      <c r="C216" s="5">
        <v>200</v>
      </c>
      <c r="D216" s="6">
        <v>2.2200000000000002</v>
      </c>
      <c r="E216" s="6">
        <v>1.84</v>
      </c>
      <c r="F216" s="6">
        <v>10.9</v>
      </c>
      <c r="G216" s="6">
        <v>69.099999999999994</v>
      </c>
      <c r="H216" s="11" t="s">
        <v>43</v>
      </c>
    </row>
    <row r="217" spans="1:8" x14ac:dyDescent="0.25">
      <c r="A217" s="145"/>
      <c r="B217" s="40" t="s">
        <v>190</v>
      </c>
      <c r="C217" s="17">
        <v>100</v>
      </c>
      <c r="D217" s="17">
        <v>0.34</v>
      </c>
      <c r="E217" s="17">
        <v>0.32</v>
      </c>
      <c r="F217" s="17">
        <v>8.16</v>
      </c>
      <c r="G217" s="17">
        <v>36.9</v>
      </c>
      <c r="H217" s="11" t="s">
        <v>48</v>
      </c>
    </row>
    <row r="218" spans="1:8" x14ac:dyDescent="0.25">
      <c r="A218" s="146"/>
      <c r="B218" s="40" t="s">
        <v>272</v>
      </c>
      <c r="C218" s="17">
        <v>12</v>
      </c>
      <c r="D218" s="17">
        <v>0.75</v>
      </c>
      <c r="E218" s="17">
        <v>1.97</v>
      </c>
      <c r="F218" s="17">
        <v>8.01</v>
      </c>
      <c r="G218" s="17">
        <v>52.75</v>
      </c>
      <c r="H218" s="11" t="s">
        <v>273</v>
      </c>
    </row>
    <row r="219" spans="1:8" x14ac:dyDescent="0.25">
      <c r="A219" s="168" t="s">
        <v>271</v>
      </c>
      <c r="B219" s="169"/>
      <c r="C219" s="127">
        <f>C214+C215+C216+C217+C218</f>
        <v>547</v>
      </c>
      <c r="D219" s="123">
        <f>SUM(D214:D218)</f>
        <v>13.500000000000002</v>
      </c>
      <c r="E219" s="123">
        <f t="shared" ref="E219:G219" si="39">SUM(E214:E218)</f>
        <v>15.000000000000002</v>
      </c>
      <c r="F219" s="123">
        <f t="shared" si="39"/>
        <v>65.25</v>
      </c>
      <c r="G219" s="123">
        <f t="shared" si="39"/>
        <v>450</v>
      </c>
      <c r="H219" s="11"/>
    </row>
    <row r="220" spans="1:8" x14ac:dyDescent="0.25">
      <c r="A220" s="143" t="s">
        <v>1</v>
      </c>
      <c r="B220" s="38" t="s">
        <v>239</v>
      </c>
      <c r="C220" s="5">
        <v>60</v>
      </c>
      <c r="D220" s="13">
        <v>0.42</v>
      </c>
      <c r="E220" s="13">
        <v>0.06</v>
      </c>
      <c r="F220" s="13">
        <v>1.1399999999999999</v>
      </c>
      <c r="G220" s="13">
        <v>6.78</v>
      </c>
      <c r="H220" s="11" t="s">
        <v>121</v>
      </c>
    </row>
    <row r="221" spans="1:8" ht="39.75" x14ac:dyDescent="0.25">
      <c r="A221" s="143"/>
      <c r="B221" s="38" t="s">
        <v>238</v>
      </c>
      <c r="C221" s="5">
        <v>190</v>
      </c>
      <c r="D221" s="16">
        <v>1.79</v>
      </c>
      <c r="E221" s="16">
        <v>4.7300000000000004</v>
      </c>
      <c r="F221" s="16">
        <v>10.4</v>
      </c>
      <c r="G221" s="16">
        <v>95.42</v>
      </c>
      <c r="H221" s="11" t="s">
        <v>179</v>
      </c>
    </row>
    <row r="222" spans="1:8" ht="51" customHeight="1" x14ac:dyDescent="0.25">
      <c r="A222" s="143"/>
      <c r="B222" s="78" t="s">
        <v>154</v>
      </c>
      <c r="C222" s="10">
        <v>70</v>
      </c>
      <c r="D222" s="12">
        <v>12.28</v>
      </c>
      <c r="E222" s="12">
        <v>9.5500000000000007</v>
      </c>
      <c r="F222" s="12">
        <v>16.14</v>
      </c>
      <c r="G222" s="12">
        <v>219.12</v>
      </c>
      <c r="H222" s="11" t="s">
        <v>180</v>
      </c>
    </row>
    <row r="223" spans="1:8" ht="39.75" x14ac:dyDescent="0.25">
      <c r="A223" s="143"/>
      <c r="B223" s="78" t="s">
        <v>153</v>
      </c>
      <c r="C223" s="10">
        <v>130</v>
      </c>
      <c r="D223" s="12">
        <v>1.82</v>
      </c>
      <c r="E223" s="12">
        <v>6.04</v>
      </c>
      <c r="F223" s="12">
        <v>16.55</v>
      </c>
      <c r="G223" s="12">
        <v>104.22</v>
      </c>
      <c r="H223" s="11" t="s">
        <v>152</v>
      </c>
    </row>
    <row r="224" spans="1:8" x14ac:dyDescent="0.25">
      <c r="A224" s="143"/>
      <c r="B224" s="114" t="s">
        <v>269</v>
      </c>
      <c r="C224" s="17">
        <v>180</v>
      </c>
      <c r="D224" s="17">
        <v>0.9</v>
      </c>
      <c r="E224" s="17">
        <v>0.18</v>
      </c>
      <c r="F224" s="17">
        <v>15.18</v>
      </c>
      <c r="G224" s="17">
        <v>65.94</v>
      </c>
      <c r="H224" s="11" t="s">
        <v>69</v>
      </c>
    </row>
    <row r="225" spans="1:8" x14ac:dyDescent="0.25">
      <c r="A225" s="143"/>
      <c r="B225" s="38" t="s">
        <v>51</v>
      </c>
      <c r="C225" s="5">
        <v>29</v>
      </c>
      <c r="D225" s="6">
        <v>0.84099999999999997</v>
      </c>
      <c r="E225" s="6">
        <v>0.23200000000000004</v>
      </c>
      <c r="F225" s="6">
        <v>16.094999999999999</v>
      </c>
      <c r="G225" s="6">
        <v>69.832000000000008</v>
      </c>
      <c r="H225" s="11" t="s">
        <v>53</v>
      </c>
    </row>
    <row r="226" spans="1:8" x14ac:dyDescent="0.25">
      <c r="A226" s="143"/>
      <c r="B226" s="38" t="s">
        <v>52</v>
      </c>
      <c r="C226" s="5">
        <v>26</v>
      </c>
      <c r="D226" s="6">
        <v>0.84800000000000009</v>
      </c>
      <c r="E226" s="6">
        <v>0.21200000000000002</v>
      </c>
      <c r="F226" s="6">
        <v>15.846999999999998</v>
      </c>
      <c r="G226" s="6">
        <v>68.687999999999988</v>
      </c>
      <c r="H226" s="11" t="s">
        <v>54</v>
      </c>
    </row>
    <row r="227" spans="1:8" x14ac:dyDescent="0.25">
      <c r="A227" s="134" t="s">
        <v>15</v>
      </c>
      <c r="B227" s="134"/>
      <c r="C227" s="124">
        <f>C220+C221+C222+C223+C224+C225+C226</f>
        <v>685</v>
      </c>
      <c r="D227" s="125">
        <f>SUM(D220:D226)</f>
        <v>18.898999999999997</v>
      </c>
      <c r="E227" s="125">
        <f t="shared" ref="E227:G227" si="40">SUM(E220:E226)</f>
        <v>21.003999999999998</v>
      </c>
      <c r="F227" s="125">
        <f t="shared" si="40"/>
        <v>91.35199999999999</v>
      </c>
      <c r="G227" s="125">
        <f t="shared" si="40"/>
        <v>630</v>
      </c>
      <c r="H227" s="11"/>
    </row>
    <row r="228" spans="1:8" ht="39.75" x14ac:dyDescent="0.25">
      <c r="A228" s="131" t="s">
        <v>2</v>
      </c>
      <c r="B228" s="41" t="s">
        <v>155</v>
      </c>
      <c r="C228" s="36">
        <v>60</v>
      </c>
      <c r="D228" s="36">
        <v>0.78</v>
      </c>
      <c r="E228" s="36">
        <v>2.48</v>
      </c>
      <c r="F228" s="36">
        <v>4.74</v>
      </c>
      <c r="G228" s="36">
        <v>44.37</v>
      </c>
      <c r="H228" s="11" t="s">
        <v>181</v>
      </c>
    </row>
    <row r="229" spans="1:8" ht="52.5" x14ac:dyDescent="0.25">
      <c r="A229" s="132"/>
      <c r="B229" s="39" t="s">
        <v>157</v>
      </c>
      <c r="C229" s="5">
        <v>160</v>
      </c>
      <c r="D229" s="6">
        <v>13.57</v>
      </c>
      <c r="E229" s="6">
        <v>15.06</v>
      </c>
      <c r="F229" s="6">
        <v>29.17</v>
      </c>
      <c r="G229" s="12">
        <v>306.55</v>
      </c>
      <c r="H229" s="11" t="s">
        <v>182</v>
      </c>
    </row>
    <row r="230" spans="1:8" ht="27" x14ac:dyDescent="0.25">
      <c r="A230" s="132"/>
      <c r="B230" s="39" t="s">
        <v>156</v>
      </c>
      <c r="C230" s="5">
        <v>200</v>
      </c>
      <c r="D230" s="6">
        <v>0.19</v>
      </c>
      <c r="E230" s="6">
        <v>0.02</v>
      </c>
      <c r="F230" s="6">
        <v>13.05</v>
      </c>
      <c r="G230" s="6">
        <v>53.15</v>
      </c>
      <c r="H230" s="11" t="s">
        <v>183</v>
      </c>
    </row>
    <row r="231" spans="1:8" x14ac:dyDescent="0.25">
      <c r="A231" s="132"/>
      <c r="B231" s="38" t="s">
        <v>51</v>
      </c>
      <c r="C231" s="5">
        <v>29</v>
      </c>
      <c r="D231" s="6">
        <v>0.84099999999999997</v>
      </c>
      <c r="E231" s="6">
        <v>0.23200000000000004</v>
      </c>
      <c r="F231" s="6">
        <v>16.09</v>
      </c>
      <c r="G231" s="6">
        <v>69.832000000000008</v>
      </c>
      <c r="H231" s="11" t="s">
        <v>53</v>
      </c>
    </row>
    <row r="232" spans="1:8" x14ac:dyDescent="0.25">
      <c r="A232" s="133"/>
      <c r="B232" s="38" t="s">
        <v>52</v>
      </c>
      <c r="C232" s="5">
        <v>25</v>
      </c>
      <c r="D232" s="6">
        <v>0.81600000000000006</v>
      </c>
      <c r="E232" s="6">
        <v>0.20400000000000001</v>
      </c>
      <c r="F232" s="6">
        <v>15.248999999999999</v>
      </c>
      <c r="G232" s="6">
        <v>66.095999999999989</v>
      </c>
      <c r="H232" s="11" t="s">
        <v>54</v>
      </c>
    </row>
    <row r="233" spans="1:8" x14ac:dyDescent="0.25">
      <c r="A233" s="135" t="s">
        <v>39</v>
      </c>
      <c r="B233" s="136"/>
      <c r="C233" s="124">
        <f>C228+C229+C230+C231+C232</f>
        <v>474</v>
      </c>
      <c r="D233" s="125">
        <f>SUM(D228:D232)</f>
        <v>16.196999999999999</v>
      </c>
      <c r="E233" s="125">
        <f t="shared" ref="E233:G233" si="41">SUM(E228:E232)</f>
        <v>17.995999999999999</v>
      </c>
      <c r="F233" s="125">
        <f t="shared" si="41"/>
        <v>78.299000000000007</v>
      </c>
      <c r="G233" s="125">
        <f t="shared" si="41"/>
        <v>539.99799999999993</v>
      </c>
      <c r="H233" s="11"/>
    </row>
    <row r="234" spans="1:8" x14ac:dyDescent="0.25">
      <c r="A234" s="182" t="s">
        <v>37</v>
      </c>
      <c r="B234" s="182"/>
      <c r="C234" s="102"/>
      <c r="D234" s="103">
        <f>D219+D227+D233</f>
        <v>48.596000000000004</v>
      </c>
      <c r="E234" s="103">
        <f t="shared" ref="E234:G234" si="42">E219+E227+E233</f>
        <v>54</v>
      </c>
      <c r="F234" s="103">
        <f t="shared" si="42"/>
        <v>234.90099999999998</v>
      </c>
      <c r="G234" s="103">
        <f t="shared" si="42"/>
        <v>1619.998</v>
      </c>
      <c r="H234" s="104"/>
    </row>
    <row r="235" spans="1:8" ht="15" x14ac:dyDescent="0.25">
      <c r="A235" s="138"/>
      <c r="B235" s="139"/>
      <c r="C235" s="139"/>
      <c r="D235" s="139"/>
      <c r="E235" s="139"/>
      <c r="F235" s="139"/>
      <c r="G235" s="139"/>
      <c r="H235" s="140"/>
    </row>
    <row r="236" spans="1:8" x14ac:dyDescent="0.25">
      <c r="A236" s="25"/>
      <c r="C236" s="155" t="s">
        <v>286</v>
      </c>
      <c r="D236" s="157" t="s">
        <v>285</v>
      </c>
      <c r="E236" s="157"/>
      <c r="F236" s="157"/>
      <c r="G236" s="173" t="s">
        <v>287</v>
      </c>
      <c r="H236" s="24"/>
    </row>
    <row r="237" spans="1:8" x14ac:dyDescent="0.25">
      <c r="C237" s="155"/>
      <c r="D237" s="4" t="s">
        <v>9</v>
      </c>
      <c r="E237" s="4" t="s">
        <v>10</v>
      </c>
      <c r="F237" s="4" t="s">
        <v>11</v>
      </c>
      <c r="G237" s="174"/>
    </row>
    <row r="238" spans="1:8" ht="15" x14ac:dyDescent="0.25">
      <c r="A238" s="158" t="s">
        <v>123</v>
      </c>
      <c r="B238" s="159"/>
      <c r="C238" s="80">
        <f>(C135+C154+C176+C197+C219)/5</f>
        <v>530</v>
      </c>
      <c r="D238" s="45">
        <f t="shared" ref="D238:G238" si="43">(D135+D154+D176+D197+D219)/5</f>
        <v>13.5</v>
      </c>
      <c r="E238" s="45">
        <f t="shared" si="43"/>
        <v>15</v>
      </c>
      <c r="F238" s="45">
        <f t="shared" si="43"/>
        <v>65.25</v>
      </c>
      <c r="G238" s="45">
        <f t="shared" si="43"/>
        <v>450</v>
      </c>
      <c r="H238" s="72" t="s">
        <v>289</v>
      </c>
    </row>
    <row r="239" spans="1:8" ht="15" x14ac:dyDescent="0.25">
      <c r="A239" s="158" t="s">
        <v>187</v>
      </c>
      <c r="B239" s="159"/>
      <c r="C239" s="80">
        <f>(C142+C162+C184+C205+C227)/5</f>
        <v>700.6</v>
      </c>
      <c r="D239" s="45">
        <f t="shared" ref="D239:G239" si="44">(D142+D162+D184+D205+D227)/5</f>
        <v>18.896800000000002</v>
      </c>
      <c r="E239" s="45">
        <f t="shared" si="44"/>
        <v>21.001599999999996</v>
      </c>
      <c r="F239" s="45">
        <f t="shared" si="44"/>
        <v>91.349000000000004</v>
      </c>
      <c r="G239" s="45">
        <f t="shared" si="44"/>
        <v>630.00159999999994</v>
      </c>
      <c r="H239" s="72" t="s">
        <v>226</v>
      </c>
    </row>
    <row r="240" spans="1:8" ht="15" x14ac:dyDescent="0.25">
      <c r="A240" s="46" t="s">
        <v>188</v>
      </c>
      <c r="B240" s="47"/>
      <c r="C240" s="80">
        <f>(C146+C169+C190+C211+C233)/5</f>
        <v>477</v>
      </c>
      <c r="D240" s="45">
        <f t="shared" ref="D240:G240" si="45">(D146+D169+D190+D211+D233)/5</f>
        <v>16.199520320000001</v>
      </c>
      <c r="E240" s="45">
        <f t="shared" si="45"/>
        <v>17.998092799999998</v>
      </c>
      <c r="F240" s="45">
        <f t="shared" si="45"/>
        <v>78.299011840000006</v>
      </c>
      <c r="G240" s="45">
        <f t="shared" si="45"/>
        <v>540.00040000000001</v>
      </c>
      <c r="H240" s="72" t="s">
        <v>227</v>
      </c>
    </row>
    <row r="241" spans="1:8" ht="15" x14ac:dyDescent="0.25">
      <c r="A241" s="158" t="s">
        <v>189</v>
      </c>
      <c r="B241" s="159"/>
      <c r="C241" s="45"/>
      <c r="D241" s="45">
        <f>(D147+D170+D191+D212+D234)/5</f>
        <v>48.597520320000001</v>
      </c>
      <c r="E241" s="45">
        <f t="shared" ref="E241:G241" si="46">(E147+E170+E191+E212+E234)/5</f>
        <v>53.999692799999991</v>
      </c>
      <c r="F241" s="45">
        <f t="shared" si="46"/>
        <v>234.89801184000004</v>
      </c>
      <c r="G241" s="45">
        <f t="shared" si="46"/>
        <v>1620.002</v>
      </c>
      <c r="H241" s="73"/>
    </row>
  </sheetData>
  <mergeCells count="103">
    <mergeCell ref="A124:B124"/>
    <mergeCell ref="A125:B125"/>
    <mergeCell ref="A155:A161"/>
    <mergeCell ref="A135:B135"/>
    <mergeCell ref="A131:A134"/>
    <mergeCell ref="A154:B154"/>
    <mergeCell ref="A149:A153"/>
    <mergeCell ref="A176:B176"/>
    <mergeCell ref="A172:A175"/>
    <mergeCell ref="A127:B127"/>
    <mergeCell ref="A129:H129"/>
    <mergeCell ref="A130:H130"/>
    <mergeCell ref="A136:A141"/>
    <mergeCell ref="A7:H7"/>
    <mergeCell ref="A8:H8"/>
    <mergeCell ref="A9:H9"/>
    <mergeCell ref="A10:A11"/>
    <mergeCell ref="B10:B11"/>
    <mergeCell ref="C10:C11"/>
    <mergeCell ref="D10:F10"/>
    <mergeCell ref="H10:H11"/>
    <mergeCell ref="A19:B19"/>
    <mergeCell ref="G10:G11"/>
    <mergeCell ref="A14:A18"/>
    <mergeCell ref="A32:B32"/>
    <mergeCell ref="A33:B33"/>
    <mergeCell ref="A34:H34"/>
    <mergeCell ref="A27:A31"/>
    <mergeCell ref="A12:H12"/>
    <mergeCell ref="A13:H13"/>
    <mergeCell ref="A20:A25"/>
    <mergeCell ref="A26:B26"/>
    <mergeCell ref="A39:B39"/>
    <mergeCell ref="A35:A38"/>
    <mergeCell ref="A60:A65"/>
    <mergeCell ref="A66:B66"/>
    <mergeCell ref="A67:A72"/>
    <mergeCell ref="A73:B73"/>
    <mergeCell ref="A40:A47"/>
    <mergeCell ref="A48:B48"/>
    <mergeCell ref="A49:A51"/>
    <mergeCell ref="A52:B52"/>
    <mergeCell ref="A53:B53"/>
    <mergeCell ref="A54:H54"/>
    <mergeCell ref="A59:B59"/>
    <mergeCell ref="A55:A58"/>
    <mergeCell ref="A98:B98"/>
    <mergeCell ref="A99:H99"/>
    <mergeCell ref="A105:A111"/>
    <mergeCell ref="A75:H75"/>
    <mergeCell ref="A83:A89"/>
    <mergeCell ref="A90:B90"/>
    <mergeCell ref="C122:C123"/>
    <mergeCell ref="D122:F122"/>
    <mergeCell ref="G122:G123"/>
    <mergeCell ref="A104:B104"/>
    <mergeCell ref="A100:A103"/>
    <mergeCell ref="A112:B112"/>
    <mergeCell ref="A113:A118"/>
    <mergeCell ref="A119:B119"/>
    <mergeCell ref="A91:A96"/>
    <mergeCell ref="A82:B82"/>
    <mergeCell ref="A76:A81"/>
    <mergeCell ref="F1:H1"/>
    <mergeCell ref="F2:H2"/>
    <mergeCell ref="C3:H3"/>
    <mergeCell ref="C4:H4"/>
    <mergeCell ref="A205:B205"/>
    <mergeCell ref="A206:A210"/>
    <mergeCell ref="A211:B211"/>
    <mergeCell ref="A177:A183"/>
    <mergeCell ref="A184:B184"/>
    <mergeCell ref="A185:A189"/>
    <mergeCell ref="A190:B190"/>
    <mergeCell ref="A191:B191"/>
    <mergeCell ref="A192:H192"/>
    <mergeCell ref="A197:B197"/>
    <mergeCell ref="A193:A196"/>
    <mergeCell ref="A163:A168"/>
    <mergeCell ref="A169:B169"/>
    <mergeCell ref="A171:H171"/>
    <mergeCell ref="A143:A145"/>
    <mergeCell ref="A146:B146"/>
    <mergeCell ref="A147:B147"/>
    <mergeCell ref="A148:H148"/>
    <mergeCell ref="A198:A204"/>
    <mergeCell ref="A97:B97"/>
    <mergeCell ref="A238:B238"/>
    <mergeCell ref="A239:B239"/>
    <mergeCell ref="A241:B241"/>
    <mergeCell ref="A228:A232"/>
    <mergeCell ref="A233:B233"/>
    <mergeCell ref="A234:B234"/>
    <mergeCell ref="A235:H235"/>
    <mergeCell ref="A212:B212"/>
    <mergeCell ref="A213:H213"/>
    <mergeCell ref="A220:A226"/>
    <mergeCell ref="A227:B227"/>
    <mergeCell ref="A219:B219"/>
    <mergeCell ref="A214:A218"/>
    <mergeCell ref="C236:C237"/>
    <mergeCell ref="D236:F236"/>
    <mergeCell ref="G236:G2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0E07E-56A6-479A-A068-B5FE1E38E33C}">
  <dimension ref="A1:O35"/>
  <sheetViews>
    <sheetView zoomScale="120" zoomScaleNormal="120" workbookViewId="0">
      <selection activeCell="C16" sqref="C16"/>
    </sheetView>
  </sheetViews>
  <sheetFormatPr defaultRowHeight="15" x14ac:dyDescent="0.25"/>
  <cols>
    <col min="1" max="1" width="5.85546875" customWidth="1"/>
    <col min="2" max="2" width="39.28515625" customWidth="1"/>
    <col min="3" max="3" width="14.7109375" customWidth="1"/>
    <col min="4" max="13" width="6.140625" customWidth="1"/>
    <col min="14" max="14" width="18.28515625" style="69" customWidth="1"/>
    <col min="15" max="15" width="18.140625" style="54" customWidth="1"/>
  </cols>
  <sheetData>
    <row r="1" spans="1:15" ht="15.75" x14ac:dyDescent="0.25">
      <c r="A1" s="49" t="s">
        <v>191</v>
      </c>
      <c r="B1" s="50"/>
      <c r="C1" s="51"/>
      <c r="D1" s="51"/>
      <c r="E1" s="51"/>
      <c r="M1" s="52"/>
      <c r="N1" s="53"/>
    </row>
    <row r="2" spans="1:15" x14ac:dyDescent="0.25">
      <c r="A2" s="51" t="s">
        <v>192</v>
      </c>
      <c r="B2" s="50"/>
      <c r="C2" s="51"/>
      <c r="D2" s="51"/>
      <c r="E2" s="51"/>
      <c r="M2" s="52"/>
      <c r="N2" s="53"/>
    </row>
    <row r="3" spans="1:15" ht="15.75" x14ac:dyDescent="0.25">
      <c r="A3" s="49" t="s">
        <v>193</v>
      </c>
      <c r="B3" s="50"/>
      <c r="C3" s="51"/>
      <c r="D3" s="51"/>
      <c r="E3" s="51"/>
      <c r="M3" s="52"/>
      <c r="N3" s="53"/>
    </row>
    <row r="4" spans="1:15" ht="34.15" customHeight="1" x14ac:dyDescent="0.25">
      <c r="A4" s="186" t="s">
        <v>194</v>
      </c>
      <c r="B4" s="187" t="s">
        <v>195</v>
      </c>
      <c r="C4" s="186" t="s">
        <v>196</v>
      </c>
      <c r="D4" s="189" t="s">
        <v>197</v>
      </c>
      <c r="E4" s="190"/>
      <c r="F4" s="190"/>
      <c r="G4" s="190"/>
      <c r="H4" s="190"/>
      <c r="I4" s="190"/>
      <c r="J4" s="190"/>
      <c r="K4" s="190"/>
      <c r="L4" s="190"/>
      <c r="M4" s="190"/>
      <c r="N4" s="191" t="s">
        <v>198</v>
      </c>
      <c r="O4" s="185" t="s">
        <v>199</v>
      </c>
    </row>
    <row r="5" spans="1:15" x14ac:dyDescent="0.25">
      <c r="A5" s="186"/>
      <c r="B5" s="188"/>
      <c r="C5" s="186"/>
      <c r="D5" s="55">
        <v>1</v>
      </c>
      <c r="E5" s="55">
        <v>2</v>
      </c>
      <c r="F5" s="55">
        <v>3</v>
      </c>
      <c r="G5" s="55">
        <v>4</v>
      </c>
      <c r="H5" s="55">
        <v>5</v>
      </c>
      <c r="I5" s="55">
        <v>6</v>
      </c>
      <c r="J5" s="55">
        <v>7</v>
      </c>
      <c r="K5" s="55">
        <v>8</v>
      </c>
      <c r="L5" s="55">
        <v>9</v>
      </c>
      <c r="M5" s="56">
        <v>10</v>
      </c>
      <c r="N5" s="191"/>
      <c r="O5" s="185"/>
    </row>
    <row r="6" spans="1:15" ht="47.25" x14ac:dyDescent="0.25">
      <c r="A6" s="57">
        <v>1</v>
      </c>
      <c r="B6" s="58" t="s">
        <v>249</v>
      </c>
      <c r="C6" s="59">
        <v>351</v>
      </c>
      <c r="D6" s="109">
        <v>323</v>
      </c>
      <c r="E6" s="61">
        <v>331.3</v>
      </c>
      <c r="F6" s="61">
        <v>257.89999999999998</v>
      </c>
      <c r="G6" s="61">
        <v>69.8</v>
      </c>
      <c r="H6" s="61">
        <v>278</v>
      </c>
      <c r="I6" s="61">
        <v>320</v>
      </c>
      <c r="J6" s="61">
        <v>130.6</v>
      </c>
      <c r="K6" s="61">
        <v>390</v>
      </c>
      <c r="L6" s="61">
        <v>243.7</v>
      </c>
      <c r="M6" s="110">
        <v>432</v>
      </c>
      <c r="N6" s="62">
        <v>346.5</v>
      </c>
      <c r="O6" s="63">
        <f t="shared" ref="O6:O19" si="0">N6*100/C6-100</f>
        <v>-1.2820512820512846</v>
      </c>
    </row>
    <row r="7" spans="1:15" ht="15.75" x14ac:dyDescent="0.25">
      <c r="A7" s="57">
        <v>2</v>
      </c>
      <c r="B7" s="58" t="s">
        <v>200</v>
      </c>
      <c r="C7" s="59">
        <v>27</v>
      </c>
      <c r="D7" s="60">
        <v>0</v>
      </c>
      <c r="E7" s="61">
        <v>132.5</v>
      </c>
      <c r="F7" s="61">
        <v>0</v>
      </c>
      <c r="G7" s="61">
        <v>0</v>
      </c>
      <c r="H7" s="61">
        <v>0</v>
      </c>
      <c r="I7" s="61">
        <v>126.7</v>
      </c>
      <c r="J7" s="61">
        <v>0</v>
      </c>
      <c r="K7" s="61">
        <v>0</v>
      </c>
      <c r="L7" s="61">
        <v>0</v>
      </c>
      <c r="M7" s="61">
        <v>0</v>
      </c>
      <c r="N7" s="62">
        <v>26.5</v>
      </c>
      <c r="O7" s="63">
        <f t="shared" si="0"/>
        <v>-1.8518518518518476</v>
      </c>
    </row>
    <row r="8" spans="1:15" ht="15.75" x14ac:dyDescent="0.25">
      <c r="A8" s="57">
        <v>3</v>
      </c>
      <c r="B8" s="58" t="s">
        <v>201</v>
      </c>
      <c r="C8" s="59">
        <v>8.1</v>
      </c>
      <c r="D8" s="60">
        <v>10</v>
      </c>
      <c r="E8" s="61">
        <v>10.6</v>
      </c>
      <c r="F8" s="61">
        <v>0</v>
      </c>
      <c r="G8" s="61">
        <v>0</v>
      </c>
      <c r="H8" s="61">
        <v>27.6</v>
      </c>
      <c r="I8" s="61">
        <v>8.6999999999999993</v>
      </c>
      <c r="J8" s="61">
        <v>17.5</v>
      </c>
      <c r="K8" s="61">
        <v>0</v>
      </c>
      <c r="L8" s="61">
        <v>0</v>
      </c>
      <c r="M8" s="61">
        <v>10</v>
      </c>
      <c r="N8" s="62">
        <f t="shared" ref="N8:N35" si="1">SUM(D8:M8)/10</f>
        <v>8.4400000000000013</v>
      </c>
      <c r="O8" s="63">
        <f t="shared" si="0"/>
        <v>4.197530864197546</v>
      </c>
    </row>
    <row r="9" spans="1:15" ht="15.75" x14ac:dyDescent="0.25">
      <c r="A9" s="57">
        <v>4</v>
      </c>
      <c r="B9" s="58" t="s">
        <v>202</v>
      </c>
      <c r="C9" s="59">
        <v>3.6</v>
      </c>
      <c r="D9" s="109">
        <v>1.7</v>
      </c>
      <c r="E9" s="61">
        <v>0</v>
      </c>
      <c r="F9" s="61">
        <v>10</v>
      </c>
      <c r="G9" s="61">
        <v>0</v>
      </c>
      <c r="H9" s="61">
        <v>2.7</v>
      </c>
      <c r="I9" s="61">
        <v>10</v>
      </c>
      <c r="J9" s="61">
        <v>0</v>
      </c>
      <c r="K9" s="110">
        <v>5</v>
      </c>
      <c r="L9" s="61">
        <v>3.1</v>
      </c>
      <c r="M9" s="110">
        <v>4.3</v>
      </c>
      <c r="N9" s="62">
        <f t="shared" si="1"/>
        <v>3.6799999999999997</v>
      </c>
      <c r="O9" s="63">
        <f t="shared" si="0"/>
        <v>2.2222222222222143</v>
      </c>
    </row>
    <row r="10" spans="1:15" ht="31.5" x14ac:dyDescent="0.25">
      <c r="A10" s="57">
        <v>5</v>
      </c>
      <c r="B10" s="58" t="s">
        <v>203</v>
      </c>
      <c r="C10" s="59">
        <v>45</v>
      </c>
      <c r="D10" s="109">
        <v>100</v>
      </c>
      <c r="E10" s="61">
        <v>37</v>
      </c>
      <c r="F10" s="110">
        <v>100</v>
      </c>
      <c r="G10" s="61">
        <v>0</v>
      </c>
      <c r="H10" s="110">
        <v>100</v>
      </c>
      <c r="I10" s="61">
        <v>0</v>
      </c>
      <c r="J10" s="61">
        <v>0</v>
      </c>
      <c r="K10" s="110">
        <v>30</v>
      </c>
      <c r="L10" s="61">
        <v>73.7</v>
      </c>
      <c r="M10" s="61">
        <v>0</v>
      </c>
      <c r="N10" s="62">
        <f t="shared" si="1"/>
        <v>44.07</v>
      </c>
      <c r="O10" s="63">
        <f t="shared" si="0"/>
        <v>-2.0666666666666629</v>
      </c>
    </row>
    <row r="11" spans="1:15" ht="31.5" x14ac:dyDescent="0.25">
      <c r="A11" s="57">
        <v>6</v>
      </c>
      <c r="B11" s="58" t="s">
        <v>204</v>
      </c>
      <c r="C11" s="59">
        <v>18</v>
      </c>
      <c r="D11" s="109">
        <v>28</v>
      </c>
      <c r="E11" s="61">
        <v>0</v>
      </c>
      <c r="F11" s="110">
        <v>11</v>
      </c>
      <c r="G11" s="61">
        <v>0</v>
      </c>
      <c r="H11" s="110">
        <v>26.6</v>
      </c>
      <c r="I11" s="110">
        <v>36</v>
      </c>
      <c r="J11" s="61">
        <v>0</v>
      </c>
      <c r="K11" s="61">
        <v>33</v>
      </c>
      <c r="L11" s="61">
        <v>0</v>
      </c>
      <c r="M11" s="61">
        <v>47.9</v>
      </c>
      <c r="N11" s="62">
        <f t="shared" si="1"/>
        <v>18.25</v>
      </c>
      <c r="O11" s="63">
        <f t="shared" si="0"/>
        <v>1.3888888888888857</v>
      </c>
    </row>
    <row r="12" spans="1:15" ht="31.15" customHeight="1" x14ac:dyDescent="0.25">
      <c r="A12" s="57">
        <v>7</v>
      </c>
      <c r="B12" s="58" t="s">
        <v>205</v>
      </c>
      <c r="C12" s="59">
        <v>18</v>
      </c>
      <c r="D12" s="60">
        <v>0</v>
      </c>
      <c r="E12" s="61">
        <v>0</v>
      </c>
      <c r="F12" s="61">
        <v>0</v>
      </c>
      <c r="G12" s="61">
        <v>44.3</v>
      </c>
      <c r="H12" s="61">
        <v>0</v>
      </c>
      <c r="I12" s="110">
        <v>70</v>
      </c>
      <c r="J12" s="61">
        <v>62.4</v>
      </c>
      <c r="K12" s="61">
        <v>0</v>
      </c>
      <c r="L12" s="61">
        <v>0</v>
      </c>
      <c r="M12" s="61">
        <v>0</v>
      </c>
      <c r="N12" s="62">
        <f t="shared" si="1"/>
        <v>17.669999999999998</v>
      </c>
      <c r="O12" s="63">
        <f t="shared" si="0"/>
        <v>-1.8333333333333428</v>
      </c>
    </row>
    <row r="13" spans="1:15" ht="47.25" x14ac:dyDescent="0.25">
      <c r="A13" s="57">
        <v>8</v>
      </c>
      <c r="B13" s="58" t="s">
        <v>250</v>
      </c>
      <c r="C13" s="59">
        <v>28.8</v>
      </c>
      <c r="D13" s="60">
        <v>51</v>
      </c>
      <c r="E13" s="61">
        <v>0</v>
      </c>
      <c r="F13" s="61">
        <v>0</v>
      </c>
      <c r="G13" s="61">
        <v>35.700000000000003</v>
      </c>
      <c r="H13" s="61">
        <v>0</v>
      </c>
      <c r="I13" s="110">
        <v>125</v>
      </c>
      <c r="J13" s="61">
        <v>34.6</v>
      </c>
      <c r="K13" s="61">
        <v>0</v>
      </c>
      <c r="L13" s="61">
        <v>33</v>
      </c>
      <c r="M13" s="61">
        <v>0</v>
      </c>
      <c r="N13" s="62">
        <f t="shared" si="1"/>
        <v>27.929999999999996</v>
      </c>
      <c r="O13" s="63">
        <f t="shared" si="0"/>
        <v>-3.020833333333357</v>
      </c>
    </row>
    <row r="14" spans="1:15" ht="31.5" x14ac:dyDescent="0.25">
      <c r="A14" s="57">
        <v>9</v>
      </c>
      <c r="B14" s="58" t="s">
        <v>251</v>
      </c>
      <c r="C14" s="59">
        <v>36</v>
      </c>
      <c r="D14" s="60">
        <v>0.5</v>
      </c>
      <c r="E14" s="61">
        <v>10.8</v>
      </c>
      <c r="F14" s="61">
        <v>3.1</v>
      </c>
      <c r="G14" s="61">
        <v>92.2</v>
      </c>
      <c r="H14" s="61">
        <v>0</v>
      </c>
      <c r="I14" s="61">
        <v>10.1</v>
      </c>
      <c r="J14" s="61">
        <v>0</v>
      </c>
      <c r="K14" s="61">
        <v>86.7</v>
      </c>
      <c r="L14" s="61">
        <v>8.9</v>
      </c>
      <c r="M14" s="61">
        <v>0</v>
      </c>
      <c r="N14" s="62">
        <v>35.6</v>
      </c>
      <c r="O14" s="63">
        <f t="shared" si="0"/>
        <v>-1.1111111111111143</v>
      </c>
    </row>
    <row r="15" spans="1:15" ht="15.75" x14ac:dyDescent="0.25">
      <c r="A15" s="57">
        <v>10</v>
      </c>
      <c r="B15" s="58" t="s">
        <v>206</v>
      </c>
      <c r="C15" s="59">
        <v>108</v>
      </c>
      <c r="D15" s="60">
        <v>94.2</v>
      </c>
      <c r="E15" s="61">
        <v>142.19999999999999</v>
      </c>
      <c r="F15" s="61">
        <v>30</v>
      </c>
      <c r="G15" s="61">
        <v>141</v>
      </c>
      <c r="H15" s="61">
        <v>127</v>
      </c>
      <c r="I15" s="61">
        <v>132.5</v>
      </c>
      <c r="J15" s="61">
        <v>147.6</v>
      </c>
      <c r="K15" s="61">
        <v>45</v>
      </c>
      <c r="L15" s="61">
        <v>136.4</v>
      </c>
      <c r="M15" s="61">
        <v>91</v>
      </c>
      <c r="N15" s="62">
        <f t="shared" si="1"/>
        <v>108.69000000000001</v>
      </c>
      <c r="O15" s="63">
        <f t="shared" si="0"/>
        <v>0.63888888888889994</v>
      </c>
    </row>
    <row r="16" spans="1:15" ht="78.75" x14ac:dyDescent="0.25">
      <c r="A16" s="57">
        <v>11</v>
      </c>
      <c r="B16" s="58" t="s">
        <v>207</v>
      </c>
      <c r="C16" s="59">
        <v>162</v>
      </c>
      <c r="D16" s="60">
        <v>93.3</v>
      </c>
      <c r="E16" s="61">
        <v>60.3</v>
      </c>
      <c r="F16" s="61">
        <v>219.4</v>
      </c>
      <c r="G16" s="61">
        <v>105.4</v>
      </c>
      <c r="H16" s="61">
        <v>122.8</v>
      </c>
      <c r="I16" s="61">
        <v>70.400000000000006</v>
      </c>
      <c r="J16" s="61">
        <v>84.7</v>
      </c>
      <c r="K16" s="61">
        <v>224.9</v>
      </c>
      <c r="L16" s="61">
        <v>86.1</v>
      </c>
      <c r="M16" s="61">
        <v>133.69999999999999</v>
      </c>
      <c r="N16" s="62">
        <v>157</v>
      </c>
      <c r="O16" s="63">
        <f t="shared" si="0"/>
        <v>-3.0864197530864175</v>
      </c>
    </row>
    <row r="17" spans="1:15" ht="15.75" x14ac:dyDescent="0.25">
      <c r="A17" s="57">
        <v>12</v>
      </c>
      <c r="B17" s="58" t="s">
        <v>208</v>
      </c>
      <c r="C17" s="59">
        <v>85.5</v>
      </c>
      <c r="D17" s="60">
        <v>100</v>
      </c>
      <c r="E17" s="61">
        <v>100</v>
      </c>
      <c r="F17" s="61">
        <v>15</v>
      </c>
      <c r="G17" s="61">
        <v>105</v>
      </c>
      <c r="H17" s="61">
        <v>112</v>
      </c>
      <c r="I17" s="61">
        <v>100</v>
      </c>
      <c r="J17" s="61">
        <v>105</v>
      </c>
      <c r="K17" s="61">
        <v>15</v>
      </c>
      <c r="L17" s="61">
        <v>105</v>
      </c>
      <c r="M17" s="61">
        <v>100</v>
      </c>
      <c r="N17" s="62">
        <f t="shared" si="1"/>
        <v>85.7</v>
      </c>
      <c r="O17" s="63">
        <f t="shared" si="0"/>
        <v>0.23391812865497741</v>
      </c>
    </row>
    <row r="18" spans="1:15" ht="15.75" x14ac:dyDescent="0.25">
      <c r="A18" s="57">
        <v>13</v>
      </c>
      <c r="B18" s="58" t="s">
        <v>209</v>
      </c>
      <c r="C18" s="59">
        <v>8.1</v>
      </c>
      <c r="D18" s="60">
        <v>19.399999999999999</v>
      </c>
      <c r="E18" s="61">
        <v>15</v>
      </c>
      <c r="F18" s="61">
        <v>0</v>
      </c>
      <c r="G18" s="61">
        <v>15</v>
      </c>
      <c r="H18" s="61">
        <v>0</v>
      </c>
      <c r="I18" s="61">
        <v>30.2</v>
      </c>
      <c r="J18" s="61">
        <v>15</v>
      </c>
      <c r="K18" s="61">
        <v>0</v>
      </c>
      <c r="L18" s="61">
        <v>15</v>
      </c>
      <c r="M18" s="61">
        <v>0</v>
      </c>
      <c r="N18" s="62">
        <v>8.5</v>
      </c>
      <c r="O18" s="63">
        <f t="shared" si="0"/>
        <v>4.9382716049382793</v>
      </c>
    </row>
    <row r="19" spans="1:15" ht="15.75" x14ac:dyDescent="0.25">
      <c r="A19" s="57">
        <v>14</v>
      </c>
      <c r="B19" s="58" t="s">
        <v>210</v>
      </c>
      <c r="C19" s="59">
        <v>90</v>
      </c>
      <c r="D19" s="60">
        <v>0</v>
      </c>
      <c r="E19" s="61">
        <v>153</v>
      </c>
      <c r="F19" s="61">
        <v>180</v>
      </c>
      <c r="G19" s="61">
        <v>0</v>
      </c>
      <c r="H19" s="61">
        <v>0</v>
      </c>
      <c r="I19" s="61">
        <v>153</v>
      </c>
      <c r="J19" s="61">
        <v>0</v>
      </c>
      <c r="K19" s="61">
        <v>0</v>
      </c>
      <c r="L19" s="61">
        <v>0</v>
      </c>
      <c r="M19" s="61">
        <v>180</v>
      </c>
      <c r="N19" s="62">
        <v>88</v>
      </c>
      <c r="O19" s="63">
        <f t="shared" si="0"/>
        <v>-2.2222222222222285</v>
      </c>
    </row>
    <row r="20" spans="1:15" ht="15.75" x14ac:dyDescent="0.25">
      <c r="A20" s="57">
        <v>15</v>
      </c>
      <c r="B20" s="58" t="s">
        <v>211</v>
      </c>
      <c r="C20" s="59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2">
        <f t="shared" si="1"/>
        <v>0</v>
      </c>
      <c r="O20" s="63">
        <v>0</v>
      </c>
    </row>
    <row r="21" spans="1:15" ht="15.75" x14ac:dyDescent="0.25">
      <c r="A21" s="57">
        <v>16</v>
      </c>
      <c r="B21" s="58" t="s">
        <v>51</v>
      </c>
      <c r="C21" s="59">
        <v>36</v>
      </c>
      <c r="D21" s="60">
        <v>36</v>
      </c>
      <c r="E21" s="61">
        <v>22</v>
      </c>
      <c r="F21" s="61">
        <v>48</v>
      </c>
      <c r="G21" s="61">
        <v>25</v>
      </c>
      <c r="H21" s="61">
        <v>41</v>
      </c>
      <c r="I21" s="61">
        <v>25</v>
      </c>
      <c r="J21" s="61">
        <v>30</v>
      </c>
      <c r="K21" s="61">
        <v>36</v>
      </c>
      <c r="L21" s="61">
        <v>27</v>
      </c>
      <c r="M21" s="61">
        <v>38</v>
      </c>
      <c r="N21" s="62">
        <v>35</v>
      </c>
      <c r="O21" s="63">
        <f t="shared" ref="O21:O35" si="2">N21*100/C21-100</f>
        <v>-2.7777777777777715</v>
      </c>
    </row>
    <row r="22" spans="1:15" ht="15.75" x14ac:dyDescent="0.25">
      <c r="A22" s="57">
        <v>17</v>
      </c>
      <c r="B22" s="58" t="s">
        <v>52</v>
      </c>
      <c r="C22" s="59">
        <v>54</v>
      </c>
      <c r="D22" s="60">
        <v>40</v>
      </c>
      <c r="E22" s="61">
        <v>63.8</v>
      </c>
      <c r="F22" s="61">
        <v>68</v>
      </c>
      <c r="G22" s="61">
        <v>64</v>
      </c>
      <c r="H22" s="61">
        <v>60</v>
      </c>
      <c r="I22" s="61">
        <v>56.1</v>
      </c>
      <c r="J22" s="61">
        <v>55</v>
      </c>
      <c r="K22" s="61">
        <v>94</v>
      </c>
      <c r="L22" s="61">
        <v>68.400000000000006</v>
      </c>
      <c r="M22" s="61">
        <v>68.400000000000006</v>
      </c>
      <c r="N22" s="62">
        <v>56</v>
      </c>
      <c r="O22" s="63">
        <f t="shared" si="2"/>
        <v>3.7037037037037095</v>
      </c>
    </row>
    <row r="23" spans="1:15" ht="15.75" x14ac:dyDescent="0.25">
      <c r="A23" s="57">
        <v>18</v>
      </c>
      <c r="B23" s="58" t="s">
        <v>212</v>
      </c>
      <c r="C23" s="59">
        <v>27</v>
      </c>
      <c r="D23" s="60">
        <v>28.4</v>
      </c>
      <c r="E23" s="61">
        <v>31.9</v>
      </c>
      <c r="F23" s="61">
        <v>90.1</v>
      </c>
      <c r="G23" s="61">
        <v>64.599999999999994</v>
      </c>
      <c r="H23" s="61">
        <v>26</v>
      </c>
      <c r="I23" s="61">
        <v>39</v>
      </c>
      <c r="J23" s="61">
        <v>70.599999999999994</v>
      </c>
      <c r="K23" s="61">
        <v>21.9</v>
      </c>
      <c r="L23" s="61">
        <v>70.900000000000006</v>
      </c>
      <c r="M23" s="61">
        <v>14.9</v>
      </c>
      <c r="N23" s="62">
        <v>29</v>
      </c>
      <c r="O23" s="63">
        <f t="shared" si="2"/>
        <v>7.4074074074074048</v>
      </c>
    </row>
    <row r="24" spans="1:15" ht="15.75" x14ac:dyDescent="0.25">
      <c r="A24" s="57">
        <v>19</v>
      </c>
      <c r="B24" s="58" t="s">
        <v>213</v>
      </c>
      <c r="C24" s="59">
        <v>7.2</v>
      </c>
      <c r="D24" s="60">
        <v>12.8</v>
      </c>
      <c r="E24" s="61">
        <v>0</v>
      </c>
      <c r="F24" s="61">
        <v>0</v>
      </c>
      <c r="G24" s="61">
        <v>0</v>
      </c>
      <c r="H24" s="61">
        <v>37.4</v>
      </c>
      <c r="I24" s="61">
        <v>0</v>
      </c>
      <c r="J24" s="61">
        <v>0</v>
      </c>
      <c r="K24" s="61">
        <v>6</v>
      </c>
      <c r="L24" s="61">
        <v>0</v>
      </c>
      <c r="M24" s="61">
        <v>46.2</v>
      </c>
      <c r="N24" s="62">
        <v>7.5</v>
      </c>
      <c r="O24" s="63">
        <f t="shared" si="2"/>
        <v>4.1666666666666572</v>
      </c>
    </row>
    <row r="25" spans="1:15" ht="15.75" x14ac:dyDescent="0.25">
      <c r="A25" s="57">
        <v>20</v>
      </c>
      <c r="B25" s="58" t="s">
        <v>214</v>
      </c>
      <c r="C25" s="59">
        <v>22.5</v>
      </c>
      <c r="D25" s="60">
        <v>42.3</v>
      </c>
      <c r="E25" s="61">
        <v>3.1</v>
      </c>
      <c r="F25" s="61">
        <v>19</v>
      </c>
      <c r="G25" s="61">
        <v>29.7</v>
      </c>
      <c r="H25" s="61">
        <v>2.2999999999999998</v>
      </c>
      <c r="I25" s="61">
        <v>3</v>
      </c>
      <c r="J25" s="61">
        <v>34.1</v>
      </c>
      <c r="K25" s="61">
        <v>1.4</v>
      </c>
      <c r="L25" s="61">
        <v>23.3</v>
      </c>
      <c r="M25" s="61">
        <v>1.7</v>
      </c>
      <c r="N25" s="62">
        <v>21.5</v>
      </c>
      <c r="O25" s="63">
        <f t="shared" si="2"/>
        <v>-4.4444444444444429</v>
      </c>
    </row>
    <row r="26" spans="1:15" ht="15.75" x14ac:dyDescent="0.25">
      <c r="A26" s="57">
        <v>21</v>
      </c>
      <c r="B26" s="58" t="s">
        <v>215</v>
      </c>
      <c r="C26" s="59">
        <v>16.2</v>
      </c>
      <c r="D26" s="60">
        <v>16.600000000000001</v>
      </c>
      <c r="E26" s="61">
        <v>26.8</v>
      </c>
      <c r="F26" s="61">
        <v>18</v>
      </c>
      <c r="G26" s="61">
        <v>27</v>
      </c>
      <c r="H26" s="61">
        <v>24.2</v>
      </c>
      <c r="I26" s="61">
        <v>12.1</v>
      </c>
      <c r="J26" s="61">
        <v>34.799999999999997</v>
      </c>
      <c r="K26" s="61">
        <v>11.8</v>
      </c>
      <c r="L26" s="61">
        <v>21.9</v>
      </c>
      <c r="M26" s="61">
        <v>14</v>
      </c>
      <c r="N26" s="62">
        <v>17</v>
      </c>
      <c r="O26" s="63">
        <f t="shared" si="2"/>
        <v>4.9382716049382793</v>
      </c>
    </row>
    <row r="27" spans="1:15" ht="15.75" x14ac:dyDescent="0.25">
      <c r="A27" s="57">
        <v>22</v>
      </c>
      <c r="B27" s="58" t="s">
        <v>216</v>
      </c>
      <c r="C27" s="59">
        <v>8.1</v>
      </c>
      <c r="D27" s="60">
        <v>11.4</v>
      </c>
      <c r="E27" s="61">
        <v>7</v>
      </c>
      <c r="F27" s="61">
        <v>7.6</v>
      </c>
      <c r="G27" s="61">
        <v>11</v>
      </c>
      <c r="H27" s="61">
        <v>7</v>
      </c>
      <c r="I27" s="61">
        <v>2</v>
      </c>
      <c r="J27" s="61">
        <v>5.9</v>
      </c>
      <c r="K27" s="61">
        <v>9.6999999999999993</v>
      </c>
      <c r="L27" s="61">
        <v>8.1</v>
      </c>
      <c r="M27" s="61">
        <v>11.9</v>
      </c>
      <c r="N27" s="62">
        <f t="shared" si="1"/>
        <v>8.16</v>
      </c>
      <c r="O27" s="63">
        <f t="shared" si="2"/>
        <v>0.74074074074074758</v>
      </c>
    </row>
    <row r="28" spans="1:15" s="108" customFormat="1" ht="15.75" x14ac:dyDescent="0.25">
      <c r="A28" s="60">
        <v>23</v>
      </c>
      <c r="B28" s="106" t="s">
        <v>217</v>
      </c>
      <c r="C28" s="107">
        <v>10.8</v>
      </c>
      <c r="D28" s="60">
        <v>8</v>
      </c>
      <c r="E28" s="61">
        <v>0</v>
      </c>
      <c r="F28" s="61">
        <v>0</v>
      </c>
      <c r="G28" s="61">
        <v>8</v>
      </c>
      <c r="H28" s="61">
        <v>40</v>
      </c>
      <c r="I28" s="61">
        <v>0</v>
      </c>
      <c r="J28" s="61">
        <v>8</v>
      </c>
      <c r="K28" s="61">
        <v>40</v>
      </c>
      <c r="L28" s="61">
        <v>0</v>
      </c>
      <c r="M28" s="61">
        <v>0</v>
      </c>
      <c r="N28" s="62">
        <f t="shared" si="1"/>
        <v>10.4</v>
      </c>
      <c r="O28" s="63">
        <f t="shared" si="2"/>
        <v>-3.7037037037037095</v>
      </c>
    </row>
    <row r="29" spans="1:15" s="83" customFormat="1" ht="15.75" x14ac:dyDescent="0.25">
      <c r="A29" s="60">
        <v>24</v>
      </c>
      <c r="B29" s="106" t="s">
        <v>218</v>
      </c>
      <c r="C29" s="107">
        <v>0.45</v>
      </c>
      <c r="D29" s="60">
        <v>0.4</v>
      </c>
      <c r="E29" s="60">
        <v>0.4</v>
      </c>
      <c r="F29" s="60">
        <v>0</v>
      </c>
      <c r="G29" s="60">
        <v>0.8</v>
      </c>
      <c r="H29" s="60">
        <v>0.4</v>
      </c>
      <c r="I29" s="60">
        <v>0</v>
      </c>
      <c r="J29" s="60">
        <v>0.8</v>
      </c>
      <c r="K29" s="60">
        <v>0.4</v>
      </c>
      <c r="L29" s="60">
        <v>0.8</v>
      </c>
      <c r="M29" s="60">
        <v>0.4</v>
      </c>
      <c r="N29" s="62">
        <f t="shared" si="1"/>
        <v>0.44000000000000006</v>
      </c>
      <c r="O29" s="63">
        <f t="shared" si="2"/>
        <v>-2.2222222222222143</v>
      </c>
    </row>
    <row r="30" spans="1:15" ht="15.75" x14ac:dyDescent="0.25">
      <c r="A30" s="57">
        <v>25</v>
      </c>
      <c r="B30" s="58" t="s">
        <v>219</v>
      </c>
      <c r="C30" s="59">
        <v>0.45</v>
      </c>
      <c r="D30" s="60">
        <v>0</v>
      </c>
      <c r="E30" s="61">
        <v>0</v>
      </c>
      <c r="F30" s="61">
        <v>0</v>
      </c>
      <c r="G30" s="61">
        <v>0</v>
      </c>
      <c r="H30" s="61">
        <v>2.2000000000000002</v>
      </c>
      <c r="I30" s="61">
        <v>0</v>
      </c>
      <c r="J30" s="61">
        <v>0</v>
      </c>
      <c r="K30" s="61">
        <v>2.2000000000000002</v>
      </c>
      <c r="L30" s="61">
        <v>0</v>
      </c>
      <c r="M30" s="61">
        <v>0</v>
      </c>
      <c r="N30" s="62">
        <f t="shared" si="1"/>
        <v>0.44000000000000006</v>
      </c>
      <c r="O30" s="63">
        <f t="shared" si="2"/>
        <v>-2.2222222222222143</v>
      </c>
    </row>
    <row r="31" spans="1:15" ht="15.75" x14ac:dyDescent="0.25">
      <c r="A31" s="57">
        <v>26</v>
      </c>
      <c r="B31" s="58" t="s">
        <v>220</v>
      </c>
      <c r="C31" s="59">
        <v>0.9</v>
      </c>
      <c r="D31" s="60">
        <v>2.2000000000000002</v>
      </c>
      <c r="E31" s="61">
        <v>0</v>
      </c>
      <c r="F31" s="61">
        <v>2.2000000000000002</v>
      </c>
      <c r="G31" s="60">
        <v>0</v>
      </c>
      <c r="H31" s="61">
        <v>0</v>
      </c>
      <c r="I31" s="61">
        <v>2.2000000000000002</v>
      </c>
      <c r="J31" s="61">
        <v>0</v>
      </c>
      <c r="K31" s="61">
        <v>2.2000000000000002</v>
      </c>
      <c r="L31" s="61">
        <v>0</v>
      </c>
      <c r="M31" s="60">
        <v>0</v>
      </c>
      <c r="N31" s="62">
        <f t="shared" si="1"/>
        <v>0.88000000000000012</v>
      </c>
      <c r="O31" s="63">
        <f t="shared" si="2"/>
        <v>-2.2222222222222143</v>
      </c>
    </row>
    <row r="32" spans="1:15" ht="141.75" x14ac:dyDescent="0.25">
      <c r="A32" s="57">
        <v>27</v>
      </c>
      <c r="B32" s="58" t="s">
        <v>221</v>
      </c>
      <c r="C32" s="59">
        <v>22.5</v>
      </c>
      <c r="D32" s="60">
        <v>29.9</v>
      </c>
      <c r="E32" s="61">
        <v>28.6</v>
      </c>
      <c r="F32" s="61">
        <v>22.9</v>
      </c>
      <c r="G32" s="61">
        <v>30.2</v>
      </c>
      <c r="H32" s="61">
        <v>23.8</v>
      </c>
      <c r="I32" s="61">
        <v>24.2</v>
      </c>
      <c r="J32" s="61">
        <v>30.3</v>
      </c>
      <c r="K32" s="61">
        <v>26.1</v>
      </c>
      <c r="L32" s="61">
        <v>24</v>
      </c>
      <c r="M32" s="61">
        <v>9.4</v>
      </c>
      <c r="N32" s="62">
        <v>23</v>
      </c>
      <c r="O32" s="63">
        <f t="shared" si="2"/>
        <v>2.2222222222222285</v>
      </c>
    </row>
    <row r="33" spans="1:15" ht="15.75" x14ac:dyDescent="0.25">
      <c r="A33" s="64">
        <v>28</v>
      </c>
      <c r="B33" s="65" t="s">
        <v>222</v>
      </c>
      <c r="C33" s="66">
        <v>0.36</v>
      </c>
      <c r="D33" s="67">
        <v>1</v>
      </c>
      <c r="E33" s="68">
        <v>0</v>
      </c>
      <c r="F33" s="68">
        <v>0</v>
      </c>
      <c r="G33" s="68">
        <v>0.8</v>
      </c>
      <c r="H33" s="68">
        <v>0</v>
      </c>
      <c r="I33" s="68">
        <v>0</v>
      </c>
      <c r="J33" s="68">
        <v>0.8</v>
      </c>
      <c r="K33" s="68">
        <v>0</v>
      </c>
      <c r="L33" s="68">
        <v>0.8</v>
      </c>
      <c r="M33" s="61">
        <v>0</v>
      </c>
      <c r="N33" s="62">
        <v>0.36</v>
      </c>
      <c r="O33" s="63">
        <f t="shared" si="2"/>
        <v>0</v>
      </c>
    </row>
    <row r="34" spans="1:15" ht="15.75" x14ac:dyDescent="0.25">
      <c r="A34" s="64">
        <v>29</v>
      </c>
      <c r="B34" s="65" t="s">
        <v>246</v>
      </c>
      <c r="C34" s="66">
        <v>1.8</v>
      </c>
      <c r="D34" s="67">
        <v>0</v>
      </c>
      <c r="E34" s="68">
        <v>0</v>
      </c>
      <c r="F34" s="68">
        <v>6.8</v>
      </c>
      <c r="G34" s="68">
        <v>0</v>
      </c>
      <c r="H34" s="68">
        <v>0</v>
      </c>
      <c r="I34" s="68">
        <v>0</v>
      </c>
      <c r="J34" s="68">
        <v>0</v>
      </c>
      <c r="K34" s="68">
        <v>6.8</v>
      </c>
      <c r="L34" s="68">
        <v>0</v>
      </c>
      <c r="M34" s="61">
        <v>0</v>
      </c>
      <c r="N34" s="62">
        <v>1.8</v>
      </c>
      <c r="O34" s="63">
        <f t="shared" si="2"/>
        <v>0</v>
      </c>
    </row>
    <row r="35" spans="1:15" ht="31.5" x14ac:dyDescent="0.25">
      <c r="A35" s="64">
        <v>30</v>
      </c>
      <c r="B35" s="65" t="s">
        <v>223</v>
      </c>
      <c r="C35" s="66">
        <v>2.7</v>
      </c>
      <c r="D35" s="67">
        <v>2.7</v>
      </c>
      <c r="E35" s="67">
        <v>2.5</v>
      </c>
      <c r="F35" s="67">
        <v>2.9</v>
      </c>
      <c r="G35" s="67">
        <v>2.6</v>
      </c>
      <c r="H35" s="67">
        <v>2.7</v>
      </c>
      <c r="I35" s="67">
        <v>2.6</v>
      </c>
      <c r="J35" s="67">
        <v>2.9</v>
      </c>
      <c r="K35" s="67">
        <v>3</v>
      </c>
      <c r="L35" s="67">
        <v>2.5</v>
      </c>
      <c r="M35" s="67">
        <v>2.7</v>
      </c>
      <c r="N35" s="62">
        <f t="shared" si="1"/>
        <v>2.71</v>
      </c>
      <c r="O35" s="63">
        <f t="shared" si="2"/>
        <v>0.37037037037036669</v>
      </c>
    </row>
  </sheetData>
  <mergeCells count="6">
    <mergeCell ref="O4:O5"/>
    <mergeCell ref="A4:A5"/>
    <mergeCell ref="B4:B5"/>
    <mergeCell ref="C4:C5"/>
    <mergeCell ref="D4:M4"/>
    <mergeCell ref="N4:N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8D2EF-3114-4F7E-9AED-70620714DFD8}">
  <dimension ref="A1:O35"/>
  <sheetViews>
    <sheetView tabSelected="1" zoomScale="120" zoomScaleNormal="120" workbookViewId="0">
      <selection activeCell="K3" sqref="K3"/>
    </sheetView>
  </sheetViews>
  <sheetFormatPr defaultRowHeight="15" x14ac:dyDescent="0.25"/>
  <cols>
    <col min="1" max="1" width="5.85546875" customWidth="1"/>
    <col min="2" max="2" width="39.28515625" customWidth="1"/>
    <col min="3" max="3" width="14.7109375" customWidth="1"/>
    <col min="4" max="13" width="6.140625" customWidth="1"/>
    <col min="14" max="14" width="18.28515625" style="69" customWidth="1"/>
    <col min="15" max="15" width="18.140625" style="81" customWidth="1"/>
  </cols>
  <sheetData>
    <row r="1" spans="1:15" ht="15.75" x14ac:dyDescent="0.25">
      <c r="A1" s="49" t="s">
        <v>191</v>
      </c>
      <c r="B1" s="50"/>
      <c r="C1" s="51"/>
      <c r="D1" s="51"/>
      <c r="E1" s="51"/>
      <c r="M1" s="52"/>
      <c r="N1" s="53"/>
    </row>
    <row r="2" spans="1:15" x14ac:dyDescent="0.25">
      <c r="A2" s="51" t="s">
        <v>192</v>
      </c>
      <c r="B2" s="50"/>
      <c r="C2" s="51"/>
      <c r="D2" s="51"/>
      <c r="E2" s="51"/>
      <c r="M2" s="52"/>
      <c r="N2" s="53"/>
    </row>
    <row r="3" spans="1:15" ht="15.75" x14ac:dyDescent="0.25">
      <c r="A3" s="49" t="s">
        <v>193</v>
      </c>
      <c r="B3" s="50" t="s">
        <v>293</v>
      </c>
      <c r="C3" s="51"/>
      <c r="D3" s="51"/>
      <c r="E3" s="51"/>
      <c r="M3" s="52"/>
      <c r="N3" s="53"/>
    </row>
    <row r="4" spans="1:15" ht="34.15" customHeight="1" x14ac:dyDescent="0.25">
      <c r="A4" s="186" t="s">
        <v>194</v>
      </c>
      <c r="B4" s="187" t="s">
        <v>195</v>
      </c>
      <c r="C4" s="186" t="s">
        <v>196</v>
      </c>
      <c r="D4" s="189" t="s">
        <v>197</v>
      </c>
      <c r="E4" s="190"/>
      <c r="F4" s="190"/>
      <c r="G4" s="190"/>
      <c r="H4" s="190"/>
      <c r="I4" s="190"/>
      <c r="J4" s="190"/>
      <c r="K4" s="190"/>
      <c r="L4" s="190"/>
      <c r="M4" s="190"/>
      <c r="N4" s="191" t="s">
        <v>198</v>
      </c>
      <c r="O4" s="185" t="s">
        <v>199</v>
      </c>
    </row>
    <row r="5" spans="1:15" x14ac:dyDescent="0.25">
      <c r="A5" s="186"/>
      <c r="B5" s="188"/>
      <c r="C5" s="186"/>
      <c r="D5" s="55">
        <v>1</v>
      </c>
      <c r="E5" s="55">
        <v>2</v>
      </c>
      <c r="F5" s="55">
        <v>3</v>
      </c>
      <c r="G5" s="55">
        <v>4</v>
      </c>
      <c r="H5" s="55">
        <v>5</v>
      </c>
      <c r="I5" s="55">
        <v>6</v>
      </c>
      <c r="J5" s="55">
        <v>7</v>
      </c>
      <c r="K5" s="55">
        <v>8</v>
      </c>
      <c r="L5" s="55">
        <v>9</v>
      </c>
      <c r="M5" s="56">
        <v>10</v>
      </c>
      <c r="N5" s="191"/>
      <c r="O5" s="185"/>
    </row>
    <row r="6" spans="1:15" ht="49.5" customHeight="1" x14ac:dyDescent="0.25">
      <c r="A6" s="57">
        <v>1</v>
      </c>
      <c r="B6" s="58" t="s">
        <v>253</v>
      </c>
      <c r="C6" s="59">
        <v>405</v>
      </c>
      <c r="D6" s="109">
        <v>374</v>
      </c>
      <c r="E6" s="61">
        <v>387.6</v>
      </c>
      <c r="F6" s="110">
        <v>402</v>
      </c>
      <c r="G6" s="61">
        <v>84</v>
      </c>
      <c r="H6" s="61">
        <v>325</v>
      </c>
      <c r="I6" s="110">
        <v>465</v>
      </c>
      <c r="J6" s="61">
        <v>164</v>
      </c>
      <c r="K6" s="61">
        <v>403.5</v>
      </c>
      <c r="L6" s="61">
        <v>292.10000000000002</v>
      </c>
      <c r="M6" s="61">
        <v>399.5</v>
      </c>
      <c r="N6" s="62">
        <v>388.6</v>
      </c>
      <c r="O6" s="63">
        <f t="shared" ref="O6:O20" si="0">N6*100/C6-100</f>
        <v>-4.0493827160493794</v>
      </c>
    </row>
    <row r="7" spans="1:15" ht="15.75" x14ac:dyDescent="0.25">
      <c r="A7" s="57">
        <v>2</v>
      </c>
      <c r="B7" s="58" t="s">
        <v>200</v>
      </c>
      <c r="C7" s="59">
        <v>36</v>
      </c>
      <c r="D7" s="60">
        <v>0</v>
      </c>
      <c r="E7" s="61">
        <v>180.3</v>
      </c>
      <c r="F7" s="61">
        <v>0</v>
      </c>
      <c r="G7" s="61">
        <v>0</v>
      </c>
      <c r="H7" s="61">
        <v>0</v>
      </c>
      <c r="I7" s="61">
        <v>165</v>
      </c>
      <c r="J7" s="61">
        <v>0</v>
      </c>
      <c r="K7" s="61">
        <v>0</v>
      </c>
      <c r="L7" s="61">
        <v>0</v>
      </c>
      <c r="M7" s="61">
        <v>0</v>
      </c>
      <c r="N7" s="62">
        <v>35</v>
      </c>
      <c r="O7" s="63">
        <f t="shared" si="0"/>
        <v>-2.7777777777777715</v>
      </c>
    </row>
    <row r="8" spans="1:15" ht="15.75" x14ac:dyDescent="0.25">
      <c r="A8" s="57">
        <v>3</v>
      </c>
      <c r="B8" s="58" t="s">
        <v>201</v>
      </c>
      <c r="C8" s="59">
        <v>9.9</v>
      </c>
      <c r="D8" s="60">
        <v>10</v>
      </c>
      <c r="E8" s="61">
        <v>16.100000000000001</v>
      </c>
      <c r="F8" s="61">
        <v>0</v>
      </c>
      <c r="G8" s="61">
        <v>0</v>
      </c>
      <c r="H8" s="61">
        <v>31.5</v>
      </c>
      <c r="I8" s="61">
        <v>14</v>
      </c>
      <c r="J8" s="61">
        <v>20</v>
      </c>
      <c r="K8" s="61">
        <v>0</v>
      </c>
      <c r="L8" s="61">
        <v>0</v>
      </c>
      <c r="M8" s="61">
        <v>10</v>
      </c>
      <c r="N8" s="62">
        <f t="shared" ref="N8:N35" si="1">SUM(D8:M8)/10</f>
        <v>10.16</v>
      </c>
      <c r="O8" s="63">
        <f t="shared" si="0"/>
        <v>2.6262626262626156</v>
      </c>
    </row>
    <row r="9" spans="1:15" ht="15.75" x14ac:dyDescent="0.25">
      <c r="A9" s="57">
        <v>4</v>
      </c>
      <c r="B9" s="58" t="s">
        <v>202</v>
      </c>
      <c r="C9" s="59">
        <v>5.4</v>
      </c>
      <c r="D9" s="109">
        <v>8.1</v>
      </c>
      <c r="E9" s="61">
        <v>0</v>
      </c>
      <c r="F9" s="110">
        <v>2.5</v>
      </c>
      <c r="G9" s="61">
        <v>0</v>
      </c>
      <c r="H9" s="61">
        <v>3.2</v>
      </c>
      <c r="I9" s="110">
        <v>2.5</v>
      </c>
      <c r="J9" s="61">
        <v>0</v>
      </c>
      <c r="K9" s="61">
        <v>15</v>
      </c>
      <c r="L9" s="61">
        <v>4.5999999999999996</v>
      </c>
      <c r="M9" s="61">
        <v>23.4</v>
      </c>
      <c r="N9" s="62">
        <v>5.5</v>
      </c>
      <c r="O9" s="63">
        <f t="shared" si="0"/>
        <v>1.8518518518518476</v>
      </c>
    </row>
    <row r="10" spans="1:15" ht="31.5" x14ac:dyDescent="0.25">
      <c r="A10" s="57">
        <v>5</v>
      </c>
      <c r="B10" s="58" t="s">
        <v>203</v>
      </c>
      <c r="C10" s="59">
        <v>49.5</v>
      </c>
      <c r="D10" s="109">
        <v>85</v>
      </c>
      <c r="E10" s="61">
        <v>51.8</v>
      </c>
      <c r="F10" s="110">
        <v>70</v>
      </c>
      <c r="G10" s="61">
        <v>0</v>
      </c>
      <c r="H10" s="61">
        <v>0</v>
      </c>
      <c r="I10" s="110">
        <v>150</v>
      </c>
      <c r="J10" s="61">
        <v>0</v>
      </c>
      <c r="K10" s="61">
        <v>0</v>
      </c>
      <c r="L10" s="61">
        <v>84.6</v>
      </c>
      <c r="M10" s="110">
        <v>50</v>
      </c>
      <c r="N10" s="62">
        <f t="shared" si="1"/>
        <v>49.14</v>
      </c>
      <c r="O10" s="63">
        <f t="shared" si="0"/>
        <v>-0.72727272727273373</v>
      </c>
    </row>
    <row r="11" spans="1:15" ht="31.5" x14ac:dyDescent="0.25">
      <c r="A11" s="57">
        <v>6</v>
      </c>
      <c r="B11" s="58" t="s">
        <v>204</v>
      </c>
      <c r="C11" s="59">
        <v>24.6</v>
      </c>
      <c r="D11" s="109">
        <v>100</v>
      </c>
      <c r="E11" s="61">
        <v>0</v>
      </c>
      <c r="F11" s="110">
        <v>30</v>
      </c>
      <c r="G11" s="61">
        <v>0</v>
      </c>
      <c r="H11" s="110">
        <v>27</v>
      </c>
      <c r="I11" s="110">
        <v>38</v>
      </c>
      <c r="J11" s="61">
        <v>0</v>
      </c>
      <c r="K11" s="61">
        <v>46.2</v>
      </c>
      <c r="L11" s="61">
        <v>0</v>
      </c>
      <c r="M11" s="110">
        <v>17</v>
      </c>
      <c r="N11" s="62">
        <f t="shared" si="1"/>
        <v>25.82</v>
      </c>
      <c r="O11" s="63">
        <f t="shared" si="0"/>
        <v>4.9593495934959293</v>
      </c>
    </row>
    <row r="12" spans="1:15" ht="31.15" customHeight="1" x14ac:dyDescent="0.25">
      <c r="A12" s="57">
        <v>7</v>
      </c>
      <c r="B12" s="58" t="s">
        <v>205</v>
      </c>
      <c r="C12" s="59">
        <v>22.5</v>
      </c>
      <c r="D12" s="60">
        <v>0</v>
      </c>
      <c r="E12" s="61">
        <v>0</v>
      </c>
      <c r="F12" s="61">
        <v>0</v>
      </c>
      <c r="G12" s="61">
        <v>62.1</v>
      </c>
      <c r="H12" s="110">
        <v>70</v>
      </c>
      <c r="I12" s="61">
        <v>0</v>
      </c>
      <c r="J12" s="61">
        <v>83.2</v>
      </c>
      <c r="K12" s="61">
        <v>0</v>
      </c>
      <c r="L12" s="61">
        <v>0</v>
      </c>
      <c r="M12" s="61">
        <v>0</v>
      </c>
      <c r="N12" s="62">
        <f t="shared" si="1"/>
        <v>21.53</v>
      </c>
      <c r="O12" s="63">
        <f t="shared" si="0"/>
        <v>-4.3111111111111171</v>
      </c>
    </row>
    <row r="13" spans="1:15" ht="47.25" x14ac:dyDescent="0.25">
      <c r="A13" s="57">
        <v>8</v>
      </c>
      <c r="B13" s="58" t="s">
        <v>252</v>
      </c>
      <c r="C13" s="59">
        <v>33.299999999999997</v>
      </c>
      <c r="D13" s="60">
        <v>68</v>
      </c>
      <c r="E13" s="61">
        <v>0</v>
      </c>
      <c r="F13" s="110">
        <v>100</v>
      </c>
      <c r="G13" s="61">
        <v>50</v>
      </c>
      <c r="H13" s="61">
        <v>0</v>
      </c>
      <c r="I13" s="61">
        <v>25</v>
      </c>
      <c r="J13" s="61">
        <v>48.5</v>
      </c>
      <c r="K13" s="61">
        <v>0</v>
      </c>
      <c r="L13" s="61">
        <v>46.2</v>
      </c>
      <c r="M13" s="61">
        <v>0</v>
      </c>
      <c r="N13" s="62">
        <f t="shared" si="1"/>
        <v>33.769999999999996</v>
      </c>
      <c r="O13" s="63">
        <f t="shared" si="0"/>
        <v>1.4114114114114074</v>
      </c>
    </row>
    <row r="14" spans="1:15" ht="31.5" x14ac:dyDescent="0.25">
      <c r="A14" s="57">
        <v>9</v>
      </c>
      <c r="B14" s="58" t="s">
        <v>251</v>
      </c>
      <c r="C14" s="59">
        <v>36</v>
      </c>
      <c r="D14" s="60">
        <v>0.6</v>
      </c>
      <c r="E14" s="61">
        <v>14.8</v>
      </c>
      <c r="F14" s="61">
        <v>3.1</v>
      </c>
      <c r="G14" s="61">
        <v>107.3</v>
      </c>
      <c r="H14" s="61">
        <v>0</v>
      </c>
      <c r="I14" s="61">
        <v>13.2</v>
      </c>
      <c r="J14" s="61">
        <v>0</v>
      </c>
      <c r="K14" s="61">
        <v>100</v>
      </c>
      <c r="L14" s="61">
        <v>11.9</v>
      </c>
      <c r="M14" s="61">
        <v>0</v>
      </c>
      <c r="N14" s="62">
        <v>35</v>
      </c>
      <c r="O14" s="63">
        <f t="shared" si="0"/>
        <v>-2.7777777777777715</v>
      </c>
    </row>
    <row r="15" spans="1:15" ht="15.75" x14ac:dyDescent="0.25">
      <c r="A15" s="57">
        <v>10</v>
      </c>
      <c r="B15" s="58" t="s">
        <v>206</v>
      </c>
      <c r="C15" s="59">
        <v>126</v>
      </c>
      <c r="D15" s="60">
        <v>123.2</v>
      </c>
      <c r="E15" s="61">
        <v>175.5</v>
      </c>
      <c r="F15" s="61">
        <v>36</v>
      </c>
      <c r="G15" s="61">
        <v>175.5</v>
      </c>
      <c r="H15" s="61">
        <v>156.80000000000001</v>
      </c>
      <c r="I15" s="61">
        <v>164.7</v>
      </c>
      <c r="J15" s="61">
        <v>189.4</v>
      </c>
      <c r="K15" s="61">
        <v>54</v>
      </c>
      <c r="L15" s="61">
        <v>158.1</v>
      </c>
      <c r="M15" s="61">
        <v>111.8</v>
      </c>
      <c r="N15" s="62">
        <v>130.6</v>
      </c>
      <c r="O15" s="63">
        <f t="shared" si="0"/>
        <v>3.6507936507936449</v>
      </c>
    </row>
    <row r="16" spans="1:15" ht="78.75" x14ac:dyDescent="0.25">
      <c r="A16" s="57">
        <v>11</v>
      </c>
      <c r="B16" s="58" t="s">
        <v>207</v>
      </c>
      <c r="C16" s="59">
        <v>198</v>
      </c>
      <c r="D16" s="60">
        <v>120.8</v>
      </c>
      <c r="E16" s="61">
        <v>86.4</v>
      </c>
      <c r="F16" s="61">
        <v>304.10000000000002</v>
      </c>
      <c r="G16" s="61">
        <v>154.1</v>
      </c>
      <c r="H16" s="61">
        <v>168</v>
      </c>
      <c r="I16" s="61">
        <v>98.7</v>
      </c>
      <c r="J16" s="61">
        <v>109.2</v>
      </c>
      <c r="K16" s="61">
        <v>302.7</v>
      </c>
      <c r="L16" s="61">
        <v>116.1</v>
      </c>
      <c r="M16" s="61">
        <v>179.8</v>
      </c>
      <c r="N16" s="62">
        <v>191.3</v>
      </c>
      <c r="O16" s="63">
        <f t="shared" si="0"/>
        <v>-3.3838383838383805</v>
      </c>
    </row>
    <row r="17" spans="1:15" ht="15.75" x14ac:dyDescent="0.25">
      <c r="A17" s="57">
        <v>12</v>
      </c>
      <c r="B17" s="58" t="s">
        <v>208</v>
      </c>
      <c r="C17" s="59">
        <v>90</v>
      </c>
      <c r="D17" s="60">
        <v>100</v>
      </c>
      <c r="E17" s="61">
        <v>100</v>
      </c>
      <c r="F17" s="61">
        <v>20</v>
      </c>
      <c r="G17" s="61">
        <v>105</v>
      </c>
      <c r="H17" s="61">
        <v>116</v>
      </c>
      <c r="I17" s="61">
        <v>100</v>
      </c>
      <c r="J17" s="61">
        <v>105</v>
      </c>
      <c r="K17" s="61">
        <v>20</v>
      </c>
      <c r="L17" s="61">
        <v>105</v>
      </c>
      <c r="M17" s="61">
        <v>100</v>
      </c>
      <c r="N17" s="62">
        <f t="shared" si="1"/>
        <v>87.1</v>
      </c>
      <c r="O17" s="63">
        <f t="shared" si="0"/>
        <v>-3.2222222222222285</v>
      </c>
    </row>
    <row r="18" spans="1:15" ht="15.75" x14ac:dyDescent="0.25">
      <c r="A18" s="57">
        <v>13</v>
      </c>
      <c r="B18" s="58" t="s">
        <v>209</v>
      </c>
      <c r="C18" s="59">
        <v>9.9</v>
      </c>
      <c r="D18" s="60">
        <v>26.6</v>
      </c>
      <c r="E18" s="61">
        <v>20</v>
      </c>
      <c r="F18" s="61">
        <v>0</v>
      </c>
      <c r="G18" s="61">
        <v>20</v>
      </c>
      <c r="H18" s="61">
        <v>0</v>
      </c>
      <c r="I18" s="61">
        <v>39.799999999999997</v>
      </c>
      <c r="J18" s="61">
        <v>20</v>
      </c>
      <c r="K18" s="61">
        <v>0</v>
      </c>
      <c r="L18" s="61">
        <v>20</v>
      </c>
      <c r="M18" s="61">
        <v>0</v>
      </c>
      <c r="N18" s="62">
        <v>10</v>
      </c>
      <c r="O18" s="63">
        <f t="shared" si="0"/>
        <v>1.0101010101010104</v>
      </c>
    </row>
    <row r="19" spans="1:15" ht="15.75" x14ac:dyDescent="0.25">
      <c r="A19" s="57">
        <v>14</v>
      </c>
      <c r="B19" s="58" t="s">
        <v>210</v>
      </c>
      <c r="C19" s="59">
        <v>90</v>
      </c>
      <c r="D19" s="60">
        <v>0</v>
      </c>
      <c r="E19" s="61">
        <v>196</v>
      </c>
      <c r="F19" s="61">
        <v>180</v>
      </c>
      <c r="G19" s="61">
        <v>0</v>
      </c>
      <c r="H19" s="61">
        <v>0</v>
      </c>
      <c r="I19" s="61">
        <v>196</v>
      </c>
      <c r="J19" s="61">
        <v>0</v>
      </c>
      <c r="K19" s="61">
        <v>0</v>
      </c>
      <c r="L19" s="61">
        <v>0</v>
      </c>
      <c r="M19" s="61">
        <v>180</v>
      </c>
      <c r="N19" s="62">
        <v>88</v>
      </c>
      <c r="O19" s="63">
        <f t="shared" si="0"/>
        <v>-2.2222222222222285</v>
      </c>
    </row>
    <row r="20" spans="1:15" ht="15.75" x14ac:dyDescent="0.25">
      <c r="A20" s="57">
        <v>15</v>
      </c>
      <c r="B20" s="58" t="s">
        <v>211</v>
      </c>
      <c r="C20" s="59">
        <v>45</v>
      </c>
      <c r="D20" s="60">
        <v>0</v>
      </c>
      <c r="E20" s="61">
        <v>0</v>
      </c>
      <c r="F20" s="61">
        <v>0</v>
      </c>
      <c r="G20" s="61">
        <v>200</v>
      </c>
      <c r="H20" s="61">
        <v>0</v>
      </c>
      <c r="I20" s="61">
        <v>0</v>
      </c>
      <c r="J20" s="61">
        <v>0</v>
      </c>
      <c r="K20" s="61">
        <v>200</v>
      </c>
      <c r="L20" s="61">
        <v>0</v>
      </c>
      <c r="M20" s="61">
        <v>0</v>
      </c>
      <c r="N20" s="62">
        <v>45</v>
      </c>
      <c r="O20" s="63">
        <f t="shared" si="0"/>
        <v>0</v>
      </c>
    </row>
    <row r="21" spans="1:15" ht="15.75" x14ac:dyDescent="0.25">
      <c r="A21" s="57">
        <v>16</v>
      </c>
      <c r="B21" s="58" t="s">
        <v>51</v>
      </c>
      <c r="C21" s="59">
        <v>45</v>
      </c>
      <c r="D21" s="60">
        <v>40</v>
      </c>
      <c r="E21" s="61">
        <v>26</v>
      </c>
      <c r="F21" s="61">
        <v>58</v>
      </c>
      <c r="G21" s="61">
        <v>29</v>
      </c>
      <c r="H21" s="61">
        <v>36</v>
      </c>
      <c r="I21" s="61">
        <v>32</v>
      </c>
      <c r="J21" s="61">
        <v>45</v>
      </c>
      <c r="K21" s="61">
        <v>45</v>
      </c>
      <c r="L21" s="61">
        <v>50</v>
      </c>
      <c r="M21" s="61">
        <v>58</v>
      </c>
      <c r="N21" s="62">
        <v>43.2</v>
      </c>
      <c r="O21" s="63">
        <f t="shared" ref="O21:O35" si="2">N21*100/C21-100</f>
        <v>-4</v>
      </c>
    </row>
    <row r="22" spans="1:15" ht="15.75" x14ac:dyDescent="0.25">
      <c r="A22" s="57">
        <v>17</v>
      </c>
      <c r="B22" s="58" t="s">
        <v>52</v>
      </c>
      <c r="C22" s="59">
        <v>72</v>
      </c>
      <c r="D22" s="60">
        <v>78</v>
      </c>
      <c r="E22" s="61">
        <v>78.2</v>
      </c>
      <c r="F22" s="61">
        <v>87</v>
      </c>
      <c r="G22" s="61">
        <v>103</v>
      </c>
      <c r="H22" s="61">
        <v>66</v>
      </c>
      <c r="I22" s="61">
        <v>74.3</v>
      </c>
      <c r="J22" s="61">
        <v>71</v>
      </c>
      <c r="K22" s="61">
        <v>99</v>
      </c>
      <c r="L22" s="61">
        <v>90.2</v>
      </c>
      <c r="M22" s="61">
        <v>102</v>
      </c>
      <c r="N22" s="62">
        <v>73</v>
      </c>
      <c r="O22" s="63">
        <f t="shared" si="2"/>
        <v>1.3888888888888857</v>
      </c>
    </row>
    <row r="23" spans="1:15" ht="15.75" x14ac:dyDescent="0.25">
      <c r="A23" s="57">
        <v>18</v>
      </c>
      <c r="B23" s="58" t="s">
        <v>212</v>
      </c>
      <c r="C23" s="59">
        <v>38.700000000000003</v>
      </c>
      <c r="D23" s="60">
        <v>32.799999999999997</v>
      </c>
      <c r="E23" s="61">
        <v>40.5</v>
      </c>
      <c r="F23" s="61">
        <v>104.1</v>
      </c>
      <c r="G23" s="61">
        <v>78.2</v>
      </c>
      <c r="H23" s="61">
        <v>30</v>
      </c>
      <c r="I23" s="61">
        <v>46.2</v>
      </c>
      <c r="J23" s="61">
        <v>86.9</v>
      </c>
      <c r="K23" s="61">
        <v>27.7</v>
      </c>
      <c r="L23" s="61">
        <v>86.1</v>
      </c>
      <c r="M23" s="61">
        <v>18.399999999999999</v>
      </c>
      <c r="N23" s="62">
        <v>41.3</v>
      </c>
      <c r="O23" s="63">
        <f t="shared" si="2"/>
        <v>6.7183462532299671</v>
      </c>
    </row>
    <row r="24" spans="1:15" ht="15.75" x14ac:dyDescent="0.25">
      <c r="A24" s="57">
        <v>19</v>
      </c>
      <c r="B24" s="58" t="s">
        <v>213</v>
      </c>
      <c r="C24" s="59">
        <v>10.8</v>
      </c>
      <c r="D24" s="60">
        <v>16</v>
      </c>
      <c r="E24" s="61">
        <v>0</v>
      </c>
      <c r="F24" s="61">
        <v>0</v>
      </c>
      <c r="G24" s="61">
        <v>0</v>
      </c>
      <c r="H24" s="61">
        <v>44.2</v>
      </c>
      <c r="I24" s="61">
        <v>0</v>
      </c>
      <c r="J24" s="61">
        <v>0</v>
      </c>
      <c r="K24" s="61">
        <v>7.2</v>
      </c>
      <c r="L24" s="61">
        <v>0</v>
      </c>
      <c r="M24" s="61">
        <v>56.8</v>
      </c>
      <c r="N24" s="62">
        <v>11</v>
      </c>
      <c r="O24" s="63">
        <f t="shared" si="2"/>
        <v>1.8518518518518476</v>
      </c>
    </row>
    <row r="25" spans="1:15" ht="15.75" x14ac:dyDescent="0.25">
      <c r="A25" s="57">
        <v>20</v>
      </c>
      <c r="B25" s="58" t="s">
        <v>214</v>
      </c>
      <c r="C25" s="59">
        <v>26.1</v>
      </c>
      <c r="D25" s="60">
        <v>50</v>
      </c>
      <c r="E25" s="61">
        <v>5.0999999999999996</v>
      </c>
      <c r="F25" s="61">
        <v>19</v>
      </c>
      <c r="G25" s="61">
        <v>36</v>
      </c>
      <c r="H25" s="61">
        <v>2.9</v>
      </c>
      <c r="I25" s="61">
        <v>5.2</v>
      </c>
      <c r="J25" s="61">
        <v>41</v>
      </c>
      <c r="K25" s="61">
        <v>1.8</v>
      </c>
      <c r="L25" s="61">
        <v>28</v>
      </c>
      <c r="M25" s="61">
        <v>2</v>
      </c>
      <c r="N25" s="62">
        <v>25</v>
      </c>
      <c r="O25" s="63">
        <f t="shared" si="2"/>
        <v>-4.2145593869731783</v>
      </c>
    </row>
    <row r="26" spans="1:15" ht="15.75" x14ac:dyDescent="0.25">
      <c r="A26" s="57">
        <v>21</v>
      </c>
      <c r="B26" s="58" t="s">
        <v>215</v>
      </c>
      <c r="C26" s="59">
        <v>18.899999999999999</v>
      </c>
      <c r="D26" s="60">
        <v>20.399999999999999</v>
      </c>
      <c r="E26" s="61">
        <v>35.5</v>
      </c>
      <c r="F26" s="61">
        <v>18.5</v>
      </c>
      <c r="G26" s="61">
        <v>31.1</v>
      </c>
      <c r="H26" s="61">
        <v>31.6</v>
      </c>
      <c r="I26" s="61">
        <v>14</v>
      </c>
      <c r="J26" s="61">
        <v>44</v>
      </c>
      <c r="K26" s="61">
        <v>12.5</v>
      </c>
      <c r="L26" s="61">
        <v>28.3</v>
      </c>
      <c r="M26" s="61">
        <v>17.2</v>
      </c>
      <c r="N26" s="62">
        <v>19</v>
      </c>
      <c r="O26" s="63">
        <f t="shared" si="2"/>
        <v>0.52910052910053196</v>
      </c>
    </row>
    <row r="27" spans="1:15" ht="15.75" x14ac:dyDescent="0.25">
      <c r="A27" s="57">
        <v>22</v>
      </c>
      <c r="B27" s="58" t="s">
        <v>216</v>
      </c>
      <c r="C27" s="59">
        <v>9.9</v>
      </c>
      <c r="D27" s="60">
        <v>14.1</v>
      </c>
      <c r="E27" s="61">
        <v>9.3000000000000007</v>
      </c>
      <c r="F27" s="61">
        <v>10.199999999999999</v>
      </c>
      <c r="G27" s="61">
        <v>14</v>
      </c>
      <c r="H27" s="61">
        <v>9</v>
      </c>
      <c r="I27" s="61">
        <v>2.6</v>
      </c>
      <c r="J27" s="61">
        <v>7.8</v>
      </c>
      <c r="K27" s="61">
        <v>12.3</v>
      </c>
      <c r="L27" s="61">
        <v>10.3</v>
      </c>
      <c r="M27" s="61">
        <v>15.1</v>
      </c>
      <c r="N27" s="62">
        <v>10.1</v>
      </c>
      <c r="O27" s="63">
        <f t="shared" si="2"/>
        <v>2.0202020202020208</v>
      </c>
    </row>
    <row r="28" spans="1:15" ht="15.75" x14ac:dyDescent="0.25">
      <c r="A28" s="57">
        <v>23</v>
      </c>
      <c r="B28" s="58" t="s">
        <v>217</v>
      </c>
      <c r="C28" s="59">
        <v>18</v>
      </c>
      <c r="D28" s="61">
        <v>12</v>
      </c>
      <c r="E28" s="61">
        <v>0</v>
      </c>
      <c r="F28" s="61">
        <v>0</v>
      </c>
      <c r="G28" s="61">
        <v>12</v>
      </c>
      <c r="H28" s="61">
        <v>60</v>
      </c>
      <c r="I28" s="61">
        <v>0</v>
      </c>
      <c r="J28" s="61">
        <v>12</v>
      </c>
      <c r="K28" s="61">
        <v>60</v>
      </c>
      <c r="L28" s="61">
        <v>0</v>
      </c>
      <c r="M28" s="61">
        <v>0</v>
      </c>
      <c r="N28" s="62">
        <v>17.5</v>
      </c>
      <c r="O28" s="63">
        <f t="shared" si="2"/>
        <v>-2.7777777777777715</v>
      </c>
    </row>
    <row r="29" spans="1:15" ht="15.75" x14ac:dyDescent="0.25">
      <c r="A29" s="57">
        <v>24</v>
      </c>
      <c r="B29" s="58" t="s">
        <v>218</v>
      </c>
      <c r="C29" s="59">
        <v>0.54</v>
      </c>
      <c r="D29" s="60">
        <v>0.49</v>
      </c>
      <c r="E29" s="60">
        <v>0.49</v>
      </c>
      <c r="F29" s="60">
        <v>0</v>
      </c>
      <c r="G29" s="60">
        <v>0.98</v>
      </c>
      <c r="H29" s="60">
        <v>0.49</v>
      </c>
      <c r="I29" s="60">
        <v>0</v>
      </c>
      <c r="J29" s="60">
        <v>0.98</v>
      </c>
      <c r="K29" s="60">
        <v>0.49</v>
      </c>
      <c r="L29" s="60">
        <v>0.98</v>
      </c>
      <c r="M29" s="60">
        <v>0.49</v>
      </c>
      <c r="N29" s="62">
        <f t="shared" si="1"/>
        <v>0.53900000000000003</v>
      </c>
      <c r="O29" s="63">
        <f t="shared" si="2"/>
        <v>-0.18518518518517624</v>
      </c>
    </row>
    <row r="30" spans="1:15" ht="15.75" x14ac:dyDescent="0.25">
      <c r="A30" s="57">
        <v>25</v>
      </c>
      <c r="B30" s="58" t="s">
        <v>219</v>
      </c>
      <c r="C30" s="59">
        <v>0.54</v>
      </c>
      <c r="D30" s="60">
        <v>0</v>
      </c>
      <c r="E30" s="61">
        <v>0</v>
      </c>
      <c r="F30" s="61">
        <v>0</v>
      </c>
      <c r="G30" s="61">
        <v>0</v>
      </c>
      <c r="H30" s="61">
        <v>2.4</v>
      </c>
      <c r="I30" s="61">
        <v>0</v>
      </c>
      <c r="J30" s="61">
        <v>0</v>
      </c>
      <c r="K30" s="61">
        <v>2.4</v>
      </c>
      <c r="L30" s="61">
        <v>0</v>
      </c>
      <c r="M30" s="61">
        <v>0</v>
      </c>
      <c r="N30" s="62">
        <v>0.54</v>
      </c>
      <c r="O30" s="63">
        <f t="shared" si="2"/>
        <v>0</v>
      </c>
    </row>
    <row r="31" spans="1:15" ht="15.75" x14ac:dyDescent="0.25">
      <c r="A31" s="57">
        <v>26</v>
      </c>
      <c r="B31" s="58" t="s">
        <v>220</v>
      </c>
      <c r="C31" s="59">
        <v>1.08</v>
      </c>
      <c r="D31" s="60">
        <v>2.4</v>
      </c>
      <c r="E31" s="61">
        <v>0</v>
      </c>
      <c r="F31" s="61">
        <v>2.4</v>
      </c>
      <c r="G31" s="60">
        <v>0</v>
      </c>
      <c r="H31" s="61">
        <v>0</v>
      </c>
      <c r="I31" s="61">
        <v>2.4</v>
      </c>
      <c r="J31" s="61">
        <v>0</v>
      </c>
      <c r="K31" s="61">
        <v>2.4</v>
      </c>
      <c r="L31" s="61">
        <v>0</v>
      </c>
      <c r="M31" s="60">
        <v>0</v>
      </c>
      <c r="N31" s="62">
        <v>1.08</v>
      </c>
      <c r="O31" s="63">
        <f t="shared" si="2"/>
        <v>0</v>
      </c>
    </row>
    <row r="32" spans="1:15" ht="141.75" x14ac:dyDescent="0.25">
      <c r="A32" s="57">
        <v>27</v>
      </c>
      <c r="B32" s="58" t="s">
        <v>221</v>
      </c>
      <c r="C32" s="59">
        <v>27</v>
      </c>
      <c r="D32" s="60">
        <v>35</v>
      </c>
      <c r="E32" s="61">
        <v>37.299999999999997</v>
      </c>
      <c r="F32" s="61">
        <v>25.9</v>
      </c>
      <c r="G32" s="61">
        <v>35.799999999999997</v>
      </c>
      <c r="H32" s="61">
        <v>27.9</v>
      </c>
      <c r="I32" s="61">
        <v>30.5</v>
      </c>
      <c r="J32" s="61">
        <v>36.299999999999997</v>
      </c>
      <c r="K32" s="61">
        <v>31</v>
      </c>
      <c r="L32" s="61">
        <v>28.3</v>
      </c>
      <c r="M32" s="61">
        <v>10.8</v>
      </c>
      <c r="N32" s="62">
        <v>27.5</v>
      </c>
      <c r="O32" s="63">
        <f t="shared" si="2"/>
        <v>1.8518518518518476</v>
      </c>
    </row>
    <row r="33" spans="1:15" ht="15.75" x14ac:dyDescent="0.25">
      <c r="A33" s="64">
        <v>28</v>
      </c>
      <c r="B33" s="65" t="s">
        <v>222</v>
      </c>
      <c r="C33" s="66">
        <v>0.45</v>
      </c>
      <c r="D33" s="67">
        <v>1.2</v>
      </c>
      <c r="E33" s="68">
        <v>0</v>
      </c>
      <c r="F33" s="68">
        <v>0</v>
      </c>
      <c r="G33" s="68">
        <v>1</v>
      </c>
      <c r="H33" s="68">
        <v>0</v>
      </c>
      <c r="I33" s="68">
        <v>0</v>
      </c>
      <c r="J33" s="68">
        <v>0.9</v>
      </c>
      <c r="K33" s="68">
        <v>0</v>
      </c>
      <c r="L33" s="68">
        <v>0.9</v>
      </c>
      <c r="M33" s="61">
        <v>0</v>
      </c>
      <c r="N33" s="62">
        <v>0.45</v>
      </c>
      <c r="O33" s="63">
        <f t="shared" si="2"/>
        <v>0</v>
      </c>
    </row>
    <row r="34" spans="1:15" ht="15.75" x14ac:dyDescent="0.25">
      <c r="A34" s="64">
        <v>29</v>
      </c>
      <c r="B34" s="65" t="s">
        <v>246</v>
      </c>
      <c r="C34" s="66">
        <v>2.7</v>
      </c>
      <c r="D34" s="67">
        <v>0</v>
      </c>
      <c r="E34" s="68">
        <v>0</v>
      </c>
      <c r="F34" s="68">
        <v>9</v>
      </c>
      <c r="G34" s="68">
        <v>0</v>
      </c>
      <c r="H34" s="68">
        <v>0</v>
      </c>
      <c r="I34" s="68">
        <v>0</v>
      </c>
      <c r="J34" s="68">
        <v>0</v>
      </c>
      <c r="K34" s="68">
        <v>9</v>
      </c>
      <c r="L34" s="68">
        <v>0</v>
      </c>
      <c r="M34" s="61">
        <v>0</v>
      </c>
      <c r="N34" s="62">
        <v>2.6</v>
      </c>
      <c r="O34" s="63">
        <f t="shared" si="2"/>
        <v>-3.7037037037037095</v>
      </c>
    </row>
    <row r="35" spans="1:15" ht="31.5" x14ac:dyDescent="0.25">
      <c r="A35" s="64">
        <v>30</v>
      </c>
      <c r="B35" s="65" t="s">
        <v>223</v>
      </c>
      <c r="C35" s="66">
        <v>4.5</v>
      </c>
      <c r="D35" s="67">
        <v>4.3</v>
      </c>
      <c r="E35" s="68">
        <v>4.5999999999999996</v>
      </c>
      <c r="F35" s="68">
        <v>4.8</v>
      </c>
      <c r="G35" s="68">
        <v>4.2</v>
      </c>
      <c r="H35" s="68">
        <v>4.2</v>
      </c>
      <c r="I35" s="68">
        <v>4.5</v>
      </c>
      <c r="J35" s="68">
        <v>4.5</v>
      </c>
      <c r="K35" s="68">
        <v>4.8</v>
      </c>
      <c r="L35" s="68">
        <v>4.5999999999999996</v>
      </c>
      <c r="M35" s="61">
        <v>4.0999999999999996</v>
      </c>
      <c r="N35" s="62">
        <f t="shared" si="1"/>
        <v>4.46</v>
      </c>
      <c r="O35" s="63">
        <f t="shared" si="2"/>
        <v>-0.88888888888888573</v>
      </c>
    </row>
  </sheetData>
  <mergeCells count="6">
    <mergeCell ref="O4:O5"/>
    <mergeCell ref="A4:A5"/>
    <mergeCell ref="B4:B5"/>
    <mergeCell ref="C4:C5"/>
    <mergeCell ref="D4:M4"/>
    <mergeCell ref="N4:N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1-3 лет</vt:lpstr>
      <vt:lpstr>Меню 3-7 лет</vt:lpstr>
      <vt:lpstr>Ведомость 1-3</vt:lpstr>
      <vt:lpstr>Ведомость 3-7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2024-07-18T08:03:21Z</dcterms:modified>
</cp:coreProperties>
</file>