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новая папка 2\ПЛАН ФХД НА 2018 ГОД\пхд31.01.2017 год\ПХД за 2019 год\Проект бюджета на 2022 год ДОУ Солнышко\АРХИВ бюджет 2023 ДОУ4\2024 ПФХД\"/>
    </mc:Choice>
  </mc:AlternateContent>
  <xr:revisionPtr revIDLastSave="0" documentId="13_ncr:1_{1120CDDC-4EB7-4136-9BCC-DD3E85320A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H53" i="1" s="1"/>
  <c r="H51" i="1"/>
  <c r="J51" i="1"/>
  <c r="D53" i="1"/>
  <c r="E70" i="1"/>
  <c r="D70" i="1"/>
  <c r="E17" i="1"/>
  <c r="J20" i="1"/>
  <c r="E49" i="1" l="1"/>
  <c r="J42" i="1"/>
  <c r="E35" i="1"/>
  <c r="H35" i="1" s="1"/>
  <c r="E36" i="1" l="1"/>
  <c r="H36" i="1" s="1"/>
  <c r="J66" i="1"/>
  <c r="J65" i="1"/>
  <c r="J64" i="1"/>
  <c r="J63" i="1"/>
  <c r="J62" i="1"/>
  <c r="J61" i="1"/>
  <c r="E45" i="1"/>
  <c r="I44" i="1"/>
  <c r="I43" i="1"/>
  <c r="I41" i="1"/>
  <c r="I40" i="1"/>
  <c r="I39" i="1"/>
  <c r="J34" i="1"/>
  <c r="J31" i="1"/>
  <c r="I30" i="1"/>
  <c r="E28" i="1"/>
  <c r="I26" i="1"/>
  <c r="I21" i="1"/>
  <c r="I19" i="1"/>
  <c r="G16" i="1"/>
  <c r="J12" i="1"/>
  <c r="J11" i="1"/>
  <c r="J10" i="1"/>
  <c r="I9" i="1"/>
  <c r="I8" i="1"/>
  <c r="E76" i="1"/>
  <c r="J74" i="1"/>
  <c r="D76" i="1"/>
  <c r="J73" i="1"/>
  <c r="J72" i="1"/>
  <c r="E67" i="1"/>
  <c r="E22" i="1"/>
  <c r="E23" i="1" s="1"/>
  <c r="E58" i="1"/>
  <c r="I55" i="1"/>
  <c r="I57" i="1"/>
  <c r="I56" i="1"/>
  <c r="I52" i="1"/>
  <c r="D22" i="1"/>
  <c r="D23" i="1" s="1"/>
  <c r="D49" i="1"/>
  <c r="D58" i="1"/>
  <c r="D28" i="1"/>
  <c r="D35" i="1"/>
  <c r="I35" i="1" s="1"/>
  <c r="D67" i="1"/>
  <c r="D45" i="1"/>
  <c r="I17" i="1"/>
  <c r="D17" i="1"/>
  <c r="E13" i="1"/>
  <c r="D13" i="1"/>
  <c r="E46" i="1" l="1"/>
  <c r="I53" i="1"/>
  <c r="J53" i="1"/>
  <c r="E77" i="1"/>
  <c r="E78" i="1" s="1"/>
  <c r="E59" i="1"/>
  <c r="I22" i="1"/>
  <c r="J76" i="1"/>
  <c r="I28" i="1"/>
  <c r="J36" i="1" s="1"/>
  <c r="J67" i="1"/>
  <c r="I45" i="1"/>
  <c r="I13" i="1"/>
  <c r="D77" i="1"/>
  <c r="I58" i="1"/>
  <c r="D36" i="1"/>
  <c r="D46" i="1" s="1"/>
  <c r="J77" i="1" l="1"/>
  <c r="D78" i="1"/>
  <c r="I46" i="1"/>
  <c r="D59" i="1"/>
  <c r="I59" i="1" s="1"/>
  <c r="I23" i="1"/>
</calcChain>
</file>

<file path=xl/sharedStrings.xml><?xml version="1.0" encoding="utf-8"?>
<sst xmlns="http://schemas.openxmlformats.org/spreadsheetml/2006/main" count="80" uniqueCount="73">
  <si>
    <t xml:space="preserve">                                                                рубли</t>
  </si>
  <si>
    <t>Мероприятие</t>
  </si>
  <si>
    <t>КОСГУ</t>
  </si>
  <si>
    <t>План</t>
  </si>
  <si>
    <t>Факт</t>
  </si>
  <si>
    <t xml:space="preserve">                              Текущие  ремонты  - бюджет округа  -  00017</t>
  </si>
  <si>
    <t>Текущий ремонт (строй.мат.)</t>
  </si>
  <si>
    <t>Расходные матер.</t>
  </si>
  <si>
    <t>Итого</t>
  </si>
  <si>
    <t>Итого технологическое оборудование</t>
  </si>
  <si>
    <t xml:space="preserve">                   Безопасность  -  00030</t>
  </si>
  <si>
    <t>1. Мероприятия, направленные на профилактику новой корона вирусной инфекции</t>
  </si>
  <si>
    <t>2. Антитеррористические мероприятия</t>
  </si>
  <si>
    <t>Всего безопасность</t>
  </si>
  <si>
    <t xml:space="preserve"> 611 -  Мероприятия, направленные на профилактику новой корона вирусной инфекции</t>
  </si>
  <si>
    <t>Льготное питание (д/сад) местный бюджет    -  00027</t>
  </si>
  <si>
    <t>Продукты питания</t>
  </si>
  <si>
    <t>ДК 00014</t>
  </si>
  <si>
    <t>Канц.товары</t>
  </si>
  <si>
    <t xml:space="preserve">Приобретение орг.техники </t>
  </si>
  <si>
    <t>Итого 612</t>
  </si>
  <si>
    <t>Учебные расходы – краевой бюджет -  611</t>
  </si>
  <si>
    <t xml:space="preserve">Оплата доступа сети Интернет </t>
  </si>
  <si>
    <t>Заправка картриджа</t>
  </si>
  <si>
    <t>Итого 611</t>
  </si>
  <si>
    <t>Всего учебные  расходы</t>
  </si>
  <si>
    <t xml:space="preserve">                                         </t>
  </si>
  <si>
    <t>Исполнитель:</t>
  </si>
  <si>
    <t>Всего 00001</t>
  </si>
  <si>
    <t xml:space="preserve">                   Безопасность  -  00016</t>
  </si>
  <si>
    <t>1.  Мероприятия по обеспечению  пожарной безопасности</t>
  </si>
  <si>
    <t>Дата</t>
  </si>
  <si>
    <t>Маски, перчатки, антисептики, т.д.</t>
  </si>
  <si>
    <t>Итого  00030</t>
  </si>
  <si>
    <t>Лабораторные испытания электрооборудования</t>
  </si>
  <si>
    <t>Приобретение огнетушителей</t>
  </si>
  <si>
    <t>Учебные расходы – краевой бюджет – 13М  -  612</t>
  </si>
  <si>
    <t>ВСЕГО 612</t>
  </si>
  <si>
    <t>Заведующий</t>
  </si>
  <si>
    <r>
      <t>_</t>
    </r>
    <r>
      <rPr>
        <b/>
        <u/>
        <sz val="14"/>
        <color theme="1"/>
        <rFont val="Times New Roman"/>
        <family val="1"/>
        <charset val="204"/>
      </rPr>
      <t>МБДОУ "Детский сад № 4__"Солнышко"________________________________________</t>
    </r>
  </si>
  <si>
    <t>установка чердачного люка</t>
  </si>
  <si>
    <t>противопожарные двери</t>
  </si>
  <si>
    <t>М. М. Костырина</t>
  </si>
  <si>
    <t>Е. В. Пилипенко</t>
  </si>
  <si>
    <t>чиситка вентеляции в группах</t>
  </si>
  <si>
    <t>линолиум</t>
  </si>
  <si>
    <t>2. Иные основные средства (00001)</t>
  </si>
  <si>
    <t>стиральная машина</t>
  </si>
  <si>
    <t>триммер</t>
  </si>
  <si>
    <t>электронные весы</t>
  </si>
  <si>
    <t>замена кабельных трасс на АПС</t>
  </si>
  <si>
    <t>наладка шкафа питания пожарной сигнализации</t>
  </si>
  <si>
    <t>электрозамок на входную дверь</t>
  </si>
  <si>
    <t>светильники на уличное освещение</t>
  </si>
  <si>
    <t>комфорка на электропечь</t>
  </si>
  <si>
    <t>производственный контроль</t>
  </si>
  <si>
    <t>передача неисключительных прав</t>
  </si>
  <si>
    <t>Капитальный ремонт 35М</t>
  </si>
  <si>
    <t>всего краевых средств</t>
  </si>
  <si>
    <t>примечание</t>
  </si>
  <si>
    <t>май- июнь</t>
  </si>
  <si>
    <t>разработка программ электросбережения</t>
  </si>
  <si>
    <t>монтаж видеонаблюдения, вывод видионаблюдения на калитку</t>
  </si>
  <si>
    <t>огнезащитное покрытие деревянных конструкций</t>
  </si>
  <si>
    <t>спецоценка раб.места</t>
  </si>
  <si>
    <t>наглядное пособие</t>
  </si>
  <si>
    <t>приобретение учебного оборудования</t>
  </si>
  <si>
    <t>игрушки</t>
  </si>
  <si>
    <t>продукты питания СВО</t>
  </si>
  <si>
    <t>воспитатель года</t>
  </si>
  <si>
    <t>1. Премии и гранты (00032)</t>
  </si>
  <si>
    <t xml:space="preserve">Неиспользованный остаток (руб.). </t>
  </si>
  <si>
    <t>Исполнение программных мероприятий за 4 квартал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</si>
</sst>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0" fontId="12" fillId="6" borderId="1" xfId="0" applyFont="1" applyFill="1" applyBorder="1"/>
    <xf numFmtId="4" fontId="0" fillId="6" borderId="1" xfId="0" applyNumberFormat="1" applyFill="1" applyBorder="1"/>
    <xf numFmtId="0" fontId="0" fillId="6" borderId="1" xfId="0" applyFill="1" applyBorder="1"/>
    <xf numFmtId="0" fontId="0" fillId="0" borderId="1" xfId="0" applyBorder="1"/>
    <xf numFmtId="0" fontId="13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0" fillId="6" borderId="2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86"/>
  <sheetViews>
    <sheetView tabSelected="1" view="pageBreakPreview" zoomScaleNormal="100" zoomScaleSheetLayoutView="100" workbookViewId="0">
      <selection activeCell="A74" sqref="A74"/>
    </sheetView>
  </sheetViews>
  <sheetFormatPr defaultRowHeight="21" x14ac:dyDescent="0.35"/>
  <cols>
    <col min="2" max="2" width="12.453125" customWidth="1"/>
    <col min="3" max="3" width="10.36328125" bestFit="1" customWidth="1"/>
    <col min="4" max="4" width="12.26953125" customWidth="1"/>
    <col min="5" max="5" width="10" customWidth="1"/>
    <col min="6" max="6" width="2.1796875" customWidth="1"/>
    <col min="7" max="8" width="9.1796875" hidden="1" customWidth="1"/>
    <col min="9" max="9" width="0.1796875" customWidth="1"/>
    <col min="10" max="10" width="12.36328125" customWidth="1"/>
    <col min="11" max="11" width="4.08984375" customWidth="1"/>
    <col min="13" max="13" width="3.81640625" customWidth="1"/>
  </cols>
  <sheetData>
    <row r="2" spans="1:11" x14ac:dyDescent="0.35">
      <c r="A2" s="127" t="s">
        <v>72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x14ac:dyDescent="0.35">
      <c r="B3" s="1"/>
    </row>
    <row r="4" spans="1:11" x14ac:dyDescent="0.35">
      <c r="A4" s="99" t="s">
        <v>39</v>
      </c>
      <c r="B4" s="99"/>
      <c r="C4" s="99"/>
      <c r="D4" s="99"/>
      <c r="E4" s="99"/>
      <c r="F4" s="99"/>
      <c r="G4" s="99"/>
      <c r="H4" s="99"/>
      <c r="I4" s="99"/>
      <c r="J4" s="99"/>
    </row>
    <row r="5" spans="1:11" x14ac:dyDescent="0.35">
      <c r="B5" s="2" t="s">
        <v>0</v>
      </c>
    </row>
    <row r="6" spans="1:11" ht="75" customHeight="1" x14ac:dyDescent="0.35">
      <c r="A6" s="68" t="s">
        <v>59</v>
      </c>
      <c r="B6" s="4" t="s">
        <v>1</v>
      </c>
      <c r="C6" s="4" t="s">
        <v>2</v>
      </c>
      <c r="D6" s="4" t="s">
        <v>3</v>
      </c>
      <c r="E6" s="133" t="s">
        <v>4</v>
      </c>
      <c r="F6" s="133"/>
      <c r="G6" s="133"/>
      <c r="H6" s="133"/>
      <c r="I6" s="119" t="s">
        <v>71</v>
      </c>
      <c r="J6" s="119"/>
      <c r="K6" s="119"/>
    </row>
    <row r="7" spans="1:11" x14ac:dyDescent="0.35">
      <c r="A7" s="67"/>
      <c r="B7" s="82" t="s">
        <v>5</v>
      </c>
      <c r="C7" s="82"/>
      <c r="D7" s="82"/>
      <c r="E7" s="82"/>
      <c r="F7" s="82"/>
      <c r="G7" s="82"/>
      <c r="H7" s="82"/>
      <c r="I7" s="82"/>
      <c r="J7" s="82"/>
      <c r="K7" s="82"/>
    </row>
    <row r="8" spans="1:11" ht="40.5" customHeight="1" x14ac:dyDescent="0.35">
      <c r="A8" s="68" t="s">
        <v>60</v>
      </c>
      <c r="B8" s="5" t="s">
        <v>6</v>
      </c>
      <c r="C8" s="6">
        <v>344</v>
      </c>
      <c r="D8" s="45">
        <v>50000</v>
      </c>
      <c r="E8" s="93">
        <v>50000</v>
      </c>
      <c r="F8" s="93"/>
      <c r="G8" s="93"/>
      <c r="H8" s="93"/>
      <c r="I8" s="93">
        <f>D8-E8</f>
        <v>0</v>
      </c>
      <c r="J8" s="83"/>
      <c r="K8" s="83"/>
    </row>
    <row r="9" spans="1:11" ht="37.5" customHeight="1" x14ac:dyDescent="0.35">
      <c r="A9" s="68"/>
      <c r="B9" s="5" t="s">
        <v>7</v>
      </c>
      <c r="C9" s="6">
        <v>346</v>
      </c>
      <c r="D9" s="45">
        <v>0</v>
      </c>
      <c r="E9" s="93">
        <v>0</v>
      </c>
      <c r="F9" s="93"/>
      <c r="G9" s="93"/>
      <c r="H9" s="93"/>
      <c r="I9" s="93">
        <f>D9-E9</f>
        <v>0</v>
      </c>
      <c r="J9" s="83"/>
      <c r="K9" s="83"/>
    </row>
    <row r="10" spans="1:11" x14ac:dyDescent="0.35">
      <c r="A10" s="68"/>
      <c r="B10" s="5" t="s">
        <v>45</v>
      </c>
      <c r="C10" s="6">
        <v>344</v>
      </c>
      <c r="D10" s="46"/>
      <c r="E10" s="93"/>
      <c r="F10" s="93"/>
      <c r="G10" s="93"/>
      <c r="H10" s="93"/>
      <c r="I10" s="44"/>
      <c r="J10" s="109">
        <f>D10-E10</f>
        <v>0</v>
      </c>
      <c r="K10" s="92"/>
    </row>
    <row r="11" spans="1:11" ht="49.5" x14ac:dyDescent="0.35">
      <c r="A11" s="68"/>
      <c r="B11" s="5" t="s">
        <v>44</v>
      </c>
      <c r="C11" s="6">
        <v>225</v>
      </c>
      <c r="D11" s="45">
        <v>0</v>
      </c>
      <c r="E11" s="130">
        <v>0</v>
      </c>
      <c r="F11" s="130"/>
      <c r="G11" s="130"/>
      <c r="H11" s="130"/>
      <c r="I11" s="44"/>
      <c r="J11" s="109">
        <f>D11-E11</f>
        <v>0</v>
      </c>
      <c r="K11" s="92"/>
    </row>
    <row r="12" spans="1:11" x14ac:dyDescent="0.35">
      <c r="A12" s="68"/>
      <c r="B12" s="28"/>
      <c r="C12" s="6"/>
      <c r="D12" s="45"/>
      <c r="E12" s="91">
        <v>0</v>
      </c>
      <c r="F12" s="100"/>
      <c r="G12" s="45"/>
      <c r="H12" s="45"/>
      <c r="I12" s="44"/>
      <c r="J12" s="109">
        <f>D12-E12</f>
        <v>0</v>
      </c>
      <c r="K12" s="92"/>
    </row>
    <row r="13" spans="1:11" ht="40.15" customHeight="1" x14ac:dyDescent="0.35">
      <c r="A13" s="68"/>
      <c r="B13" s="14" t="s">
        <v>8</v>
      </c>
      <c r="C13" s="15"/>
      <c r="D13" s="15">
        <f>SUM(D8:D12)</f>
        <v>50000</v>
      </c>
      <c r="E13" s="94">
        <f>SUM(E8:H12)</f>
        <v>50000</v>
      </c>
      <c r="F13" s="95"/>
      <c r="G13" s="95"/>
      <c r="H13" s="95"/>
      <c r="I13" s="110">
        <f>SUM(I8:K12)</f>
        <v>0</v>
      </c>
      <c r="J13" s="111"/>
      <c r="K13" s="112"/>
    </row>
    <row r="14" spans="1:11" x14ac:dyDescent="0.35">
      <c r="A14" s="68"/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 x14ac:dyDescent="0.35">
      <c r="A15" s="68"/>
      <c r="B15" s="82" t="s">
        <v>70</v>
      </c>
      <c r="C15" s="82"/>
      <c r="D15" s="82"/>
      <c r="E15" s="82"/>
      <c r="F15" s="82"/>
      <c r="G15" s="82"/>
      <c r="H15" s="82"/>
      <c r="I15" s="82"/>
      <c r="J15" s="82"/>
      <c r="K15" s="82"/>
    </row>
    <row r="16" spans="1:11" x14ac:dyDescent="0.35">
      <c r="A16" s="68"/>
      <c r="B16" s="28" t="s">
        <v>69</v>
      </c>
      <c r="C16" s="45">
        <v>296</v>
      </c>
      <c r="D16" s="46">
        <v>44896.87</v>
      </c>
      <c r="E16" s="93">
        <v>44896.87</v>
      </c>
      <c r="F16" s="93"/>
      <c r="G16" s="93">
        <f>+D16-E16</f>
        <v>0</v>
      </c>
      <c r="H16" s="83"/>
      <c r="I16" s="83"/>
      <c r="J16" s="83"/>
      <c r="K16" s="83"/>
    </row>
    <row r="17" spans="1:11" ht="46.9" customHeight="1" x14ac:dyDescent="0.35">
      <c r="A17" s="68"/>
      <c r="B17" s="16" t="s">
        <v>9</v>
      </c>
      <c r="C17" s="17"/>
      <c r="D17" s="47">
        <f>SUM(D15:D16)</f>
        <v>44896.87</v>
      </c>
      <c r="E17" s="84">
        <f>SUM(E16)</f>
        <v>44896.87</v>
      </c>
      <c r="F17" s="84"/>
      <c r="G17" s="50">
        <v>0</v>
      </c>
      <c r="H17" s="50"/>
      <c r="I17" s="87">
        <f>SUM(I15:K16)</f>
        <v>0</v>
      </c>
      <c r="J17" s="87"/>
      <c r="K17" s="87"/>
    </row>
    <row r="18" spans="1:11" ht="27" customHeight="1" x14ac:dyDescent="0.35">
      <c r="A18" s="68"/>
      <c r="B18" s="102" t="s">
        <v>46</v>
      </c>
      <c r="C18" s="103"/>
      <c r="D18" s="103"/>
      <c r="E18" s="103"/>
      <c r="F18" s="103"/>
      <c r="G18" s="103"/>
      <c r="H18" s="103"/>
      <c r="I18" s="103"/>
      <c r="J18" s="103"/>
      <c r="K18" s="104"/>
    </row>
    <row r="19" spans="1:11" ht="36" customHeight="1" x14ac:dyDescent="0.35">
      <c r="A19" s="68"/>
      <c r="B19" s="26" t="s">
        <v>47</v>
      </c>
      <c r="C19" s="8">
        <v>310</v>
      </c>
      <c r="D19" s="8"/>
      <c r="E19" s="82"/>
      <c r="F19" s="82"/>
      <c r="G19" s="8"/>
      <c r="H19" s="8"/>
      <c r="I19" s="102">
        <f>D19-E19</f>
        <v>0</v>
      </c>
      <c r="J19" s="103"/>
      <c r="K19" s="104"/>
    </row>
    <row r="20" spans="1:11" ht="36" customHeight="1" x14ac:dyDescent="0.35">
      <c r="A20" s="68"/>
      <c r="B20" s="53" t="s">
        <v>48</v>
      </c>
      <c r="C20" s="53">
        <v>310</v>
      </c>
      <c r="D20" s="53"/>
      <c r="E20" s="102"/>
      <c r="F20" s="104"/>
      <c r="G20" s="53"/>
      <c r="H20" s="53"/>
      <c r="I20" s="54"/>
      <c r="J20" s="103">
        <f>D20-E20</f>
        <v>0</v>
      </c>
      <c r="K20" s="104"/>
    </row>
    <row r="21" spans="1:11" ht="36" customHeight="1" x14ac:dyDescent="0.35">
      <c r="A21" s="68"/>
      <c r="B21" s="26" t="s">
        <v>49</v>
      </c>
      <c r="C21" s="8">
        <v>310</v>
      </c>
      <c r="D21" s="8"/>
      <c r="E21" s="82"/>
      <c r="F21" s="82"/>
      <c r="G21" s="8"/>
      <c r="H21" s="8"/>
      <c r="I21" s="102">
        <f>D21-E21</f>
        <v>0</v>
      </c>
      <c r="J21" s="103"/>
      <c r="K21" s="104"/>
    </row>
    <row r="22" spans="1:11" ht="39" customHeight="1" x14ac:dyDescent="0.35">
      <c r="A22" s="68"/>
      <c r="B22" s="16" t="s">
        <v>8</v>
      </c>
      <c r="C22" s="16"/>
      <c r="D22" s="29">
        <f>SUM(D19:D21)</f>
        <v>0</v>
      </c>
      <c r="E22" s="108">
        <f>SUM(E19:F21)</f>
        <v>0</v>
      </c>
      <c r="F22" s="108"/>
      <c r="G22" s="8"/>
      <c r="H22" s="8"/>
      <c r="I22" s="110">
        <f>D22-E22</f>
        <v>0</v>
      </c>
      <c r="J22" s="111"/>
      <c r="K22" s="112"/>
    </row>
    <row r="23" spans="1:11" ht="21" customHeight="1" x14ac:dyDescent="0.35">
      <c r="A23" s="68"/>
      <c r="B23" s="13" t="s">
        <v>28</v>
      </c>
      <c r="C23" s="13"/>
      <c r="D23" s="13">
        <f>SUM(D22)</f>
        <v>0</v>
      </c>
      <c r="E23" s="132">
        <f>E22</f>
        <v>0</v>
      </c>
      <c r="F23" s="101"/>
      <c r="G23" s="13"/>
      <c r="H23" s="13"/>
      <c r="I23" s="105">
        <f>D23-E23</f>
        <v>0</v>
      </c>
      <c r="J23" s="106"/>
      <c r="K23" s="107"/>
    </row>
    <row r="24" spans="1:11" x14ac:dyDescent="0.35">
      <c r="A24" s="68"/>
      <c r="B24" s="131" t="s">
        <v>10</v>
      </c>
      <c r="C24" s="131"/>
      <c r="D24" s="131"/>
      <c r="E24" s="131"/>
      <c r="F24" s="131"/>
      <c r="G24" s="131"/>
      <c r="H24" s="131"/>
      <c r="I24" s="131"/>
      <c r="J24" s="131"/>
      <c r="K24" s="131"/>
    </row>
    <row r="25" spans="1:11" x14ac:dyDescent="0.35">
      <c r="A25" s="68"/>
      <c r="B25" s="82" t="s">
        <v>11</v>
      </c>
      <c r="C25" s="82"/>
      <c r="D25" s="82"/>
      <c r="E25" s="82"/>
      <c r="F25" s="82"/>
      <c r="G25" s="82"/>
      <c r="H25" s="82"/>
      <c r="I25" s="82"/>
      <c r="J25" s="82"/>
      <c r="K25" s="82"/>
    </row>
    <row r="26" spans="1:11" x14ac:dyDescent="0.35">
      <c r="A26" s="68"/>
      <c r="B26" s="28"/>
      <c r="C26" s="6">
        <v>310</v>
      </c>
      <c r="D26" s="6">
        <v>0</v>
      </c>
      <c r="E26" s="98">
        <v>0</v>
      </c>
      <c r="F26" s="98"/>
      <c r="G26" s="98"/>
      <c r="H26" s="98"/>
      <c r="I26" s="102">
        <f>D26-E26</f>
        <v>0</v>
      </c>
      <c r="J26" s="103"/>
      <c r="K26" s="104"/>
    </row>
    <row r="27" spans="1:11" x14ac:dyDescent="0.35">
      <c r="A27" s="68"/>
      <c r="B27" s="5"/>
      <c r="C27" s="6"/>
      <c r="D27" s="6"/>
      <c r="E27" s="98"/>
      <c r="F27" s="98"/>
      <c r="G27" s="98"/>
      <c r="H27" s="98"/>
      <c r="I27" s="98"/>
      <c r="J27" s="98"/>
      <c r="K27" s="98"/>
    </row>
    <row r="28" spans="1:11" ht="63" customHeight="1" x14ac:dyDescent="0.35">
      <c r="A28" s="68"/>
      <c r="B28" s="16" t="s">
        <v>8</v>
      </c>
      <c r="C28" s="23"/>
      <c r="D28" s="24">
        <f>SUM(D26:D27)</f>
        <v>0</v>
      </c>
      <c r="E28" s="120">
        <f>E26+E27</f>
        <v>0</v>
      </c>
      <c r="F28" s="120"/>
      <c r="G28" s="120"/>
      <c r="H28" s="120"/>
      <c r="I28" s="102">
        <f>D28-E28</f>
        <v>0</v>
      </c>
      <c r="J28" s="103"/>
      <c r="K28" s="104"/>
    </row>
    <row r="29" spans="1:11" x14ac:dyDescent="0.35">
      <c r="A29" s="68"/>
      <c r="B29" s="82" t="s">
        <v>12</v>
      </c>
      <c r="C29" s="82"/>
      <c r="D29" s="82"/>
      <c r="E29" s="82"/>
      <c r="F29" s="82"/>
      <c r="G29" s="82"/>
      <c r="H29" s="82"/>
      <c r="I29" s="82"/>
      <c r="J29" s="82"/>
      <c r="K29" s="82"/>
    </row>
    <row r="30" spans="1:11" ht="66" x14ac:dyDescent="0.35">
      <c r="A30" s="70"/>
      <c r="B30" s="69" t="s">
        <v>61</v>
      </c>
      <c r="C30" s="6">
        <v>226</v>
      </c>
      <c r="D30" s="6">
        <v>10000</v>
      </c>
      <c r="E30" s="98">
        <v>10000</v>
      </c>
      <c r="F30" s="98"/>
      <c r="G30" s="98"/>
      <c r="H30" s="98"/>
      <c r="I30" s="102">
        <f>D30-E30</f>
        <v>0</v>
      </c>
      <c r="J30" s="103"/>
      <c r="K30" s="104"/>
    </row>
    <row r="31" spans="1:11" ht="82.5" x14ac:dyDescent="0.35">
      <c r="A31" s="68"/>
      <c r="B31" s="48" t="s">
        <v>62</v>
      </c>
      <c r="C31" s="6">
        <v>226</v>
      </c>
      <c r="D31" s="6">
        <v>207470</v>
      </c>
      <c r="E31" s="83">
        <v>207470</v>
      </c>
      <c r="F31" s="83"/>
      <c r="G31" s="6"/>
      <c r="H31" s="6"/>
      <c r="I31" s="6"/>
      <c r="J31" s="113">
        <f>D31-E31</f>
        <v>0</v>
      </c>
      <c r="K31" s="92"/>
    </row>
    <row r="32" spans="1:11" ht="33" x14ac:dyDescent="0.35">
      <c r="A32" s="68"/>
      <c r="B32" s="55" t="s">
        <v>52</v>
      </c>
      <c r="C32" s="58">
        <v>346</v>
      </c>
      <c r="D32" s="58"/>
      <c r="E32" s="113"/>
      <c r="F32" s="92"/>
      <c r="G32" s="58"/>
      <c r="H32" s="58"/>
      <c r="I32" s="58"/>
      <c r="J32" s="113"/>
      <c r="K32" s="92"/>
    </row>
    <row r="33" spans="1:11" ht="49.5" x14ac:dyDescent="0.35">
      <c r="A33" s="68"/>
      <c r="B33" s="55" t="s">
        <v>53</v>
      </c>
      <c r="C33" s="58">
        <v>346</v>
      </c>
      <c r="D33" s="58"/>
      <c r="E33" s="113"/>
      <c r="F33" s="92"/>
      <c r="G33" s="58"/>
      <c r="H33" s="58"/>
      <c r="I33" s="58"/>
      <c r="J33" s="113"/>
      <c r="K33" s="92"/>
    </row>
    <row r="34" spans="1:11" ht="56.25" customHeight="1" x14ac:dyDescent="0.35">
      <c r="A34" s="68"/>
      <c r="B34" s="26" t="s">
        <v>50</v>
      </c>
      <c r="C34" s="10">
        <v>226</v>
      </c>
      <c r="D34" s="7"/>
      <c r="E34" s="121"/>
      <c r="F34" s="121"/>
      <c r="G34" s="121"/>
      <c r="H34" s="121"/>
      <c r="I34" s="7"/>
      <c r="J34" s="113">
        <f>D34-E34</f>
        <v>0</v>
      </c>
      <c r="K34" s="92"/>
    </row>
    <row r="35" spans="1:11" ht="31.15" customHeight="1" x14ac:dyDescent="0.35">
      <c r="A35" s="68"/>
      <c r="B35" s="16" t="s">
        <v>8</v>
      </c>
      <c r="C35" s="23"/>
      <c r="D35" s="17">
        <f>SUM(D30:D34)</f>
        <v>217470</v>
      </c>
      <c r="E35" s="85">
        <f>SUM(E30:E34)</f>
        <v>217470</v>
      </c>
      <c r="F35" s="85"/>
      <c r="G35" s="7"/>
      <c r="H35" s="7">
        <f>SUM(E35:G35)</f>
        <v>217470</v>
      </c>
      <c r="I35" s="95">
        <f>D35-E35</f>
        <v>0</v>
      </c>
      <c r="J35" s="95"/>
      <c r="K35" s="95"/>
    </row>
    <row r="36" spans="1:11" ht="31.15" customHeight="1" x14ac:dyDescent="0.35">
      <c r="A36" s="68"/>
      <c r="B36" s="35" t="s">
        <v>33</v>
      </c>
      <c r="C36" s="35"/>
      <c r="D36" s="40">
        <f>D28+D35</f>
        <v>217470</v>
      </c>
      <c r="E36" s="128">
        <f>E35</f>
        <v>217470</v>
      </c>
      <c r="F36" s="129"/>
      <c r="G36" s="35"/>
      <c r="H36" s="35">
        <f>SUM(E36:G36)</f>
        <v>217470</v>
      </c>
      <c r="I36" s="35"/>
      <c r="J36" s="128">
        <f>+I28+I35</f>
        <v>0</v>
      </c>
      <c r="K36" s="129"/>
    </row>
    <row r="37" spans="1:11" ht="21" customHeight="1" x14ac:dyDescent="0.35">
      <c r="A37" s="68"/>
      <c r="B37" s="122" t="s">
        <v>29</v>
      </c>
      <c r="C37" s="123"/>
      <c r="D37" s="123"/>
      <c r="E37" s="123"/>
      <c r="F37" s="123"/>
      <c r="G37" s="123"/>
      <c r="H37" s="123"/>
      <c r="I37" s="123"/>
      <c r="J37" s="123"/>
      <c r="K37" s="124"/>
    </row>
    <row r="38" spans="1:11" x14ac:dyDescent="0.35">
      <c r="A38" s="68"/>
      <c r="B38" s="82" t="s">
        <v>30</v>
      </c>
      <c r="C38" s="82"/>
      <c r="D38" s="82"/>
      <c r="E38" s="82"/>
      <c r="F38" s="82"/>
      <c r="G38" s="82"/>
      <c r="H38" s="82"/>
      <c r="I38" s="82"/>
      <c r="J38" s="82"/>
      <c r="K38" s="82"/>
    </row>
    <row r="39" spans="1:11" ht="49.5" x14ac:dyDescent="0.35">
      <c r="A39" s="68"/>
      <c r="B39" s="28" t="s">
        <v>51</v>
      </c>
      <c r="C39" s="6">
        <v>226</v>
      </c>
      <c r="D39" s="6"/>
      <c r="E39" s="125"/>
      <c r="F39" s="125"/>
      <c r="G39" s="125"/>
      <c r="H39" s="125"/>
      <c r="I39" s="98">
        <f>D39-E39</f>
        <v>0</v>
      </c>
      <c r="J39" s="98"/>
      <c r="K39" s="98"/>
    </row>
    <row r="40" spans="1:11" ht="66" x14ac:dyDescent="0.35">
      <c r="A40" s="70"/>
      <c r="B40" s="20" t="s">
        <v>63</v>
      </c>
      <c r="C40" s="21">
        <v>226</v>
      </c>
      <c r="D40" s="21">
        <v>136493.62</v>
      </c>
      <c r="E40" s="126">
        <v>136493.62</v>
      </c>
      <c r="F40" s="126"/>
      <c r="G40" s="126"/>
      <c r="H40" s="126"/>
      <c r="I40" s="98">
        <f>D40-E40</f>
        <v>0</v>
      </c>
      <c r="J40" s="98"/>
      <c r="K40" s="98"/>
    </row>
    <row r="41" spans="1:11" ht="66" x14ac:dyDescent="0.35">
      <c r="A41" s="68"/>
      <c r="B41" s="20" t="s">
        <v>34</v>
      </c>
      <c r="C41" s="33">
        <v>225</v>
      </c>
      <c r="D41" s="33"/>
      <c r="E41" s="97"/>
      <c r="F41" s="97"/>
      <c r="G41" s="97"/>
      <c r="H41" s="97"/>
      <c r="I41" s="98">
        <f>D41-E41</f>
        <v>0</v>
      </c>
      <c r="J41" s="98"/>
      <c r="K41" s="98"/>
    </row>
    <row r="42" spans="1:11" ht="33" x14ac:dyDescent="0.35">
      <c r="A42" s="68"/>
      <c r="B42" s="20" t="s">
        <v>41</v>
      </c>
      <c r="C42" s="33">
        <v>346</v>
      </c>
      <c r="D42" s="33"/>
      <c r="E42" s="89"/>
      <c r="F42" s="90"/>
      <c r="G42" s="52"/>
      <c r="H42" s="52"/>
      <c r="I42" s="51"/>
      <c r="J42" s="91">
        <f>D42-E42</f>
        <v>0</v>
      </c>
      <c r="K42" s="92"/>
    </row>
    <row r="43" spans="1:11" ht="76.5" customHeight="1" x14ac:dyDescent="0.35">
      <c r="A43" s="68"/>
      <c r="B43" s="20" t="s">
        <v>40</v>
      </c>
      <c r="C43" s="33">
        <v>225</v>
      </c>
      <c r="D43" s="33"/>
      <c r="E43" s="97"/>
      <c r="F43" s="97"/>
      <c r="G43" s="97"/>
      <c r="H43" s="97"/>
      <c r="I43" s="98">
        <f>D43-E43</f>
        <v>0</v>
      </c>
      <c r="J43" s="98"/>
      <c r="K43" s="98"/>
    </row>
    <row r="44" spans="1:11" ht="33" x14ac:dyDescent="0.35">
      <c r="A44" s="68"/>
      <c r="B44" s="20" t="s">
        <v>35</v>
      </c>
      <c r="C44" s="21">
        <v>310</v>
      </c>
      <c r="D44" s="21"/>
      <c r="E44" s="97"/>
      <c r="F44" s="97"/>
      <c r="G44" s="97"/>
      <c r="H44" s="97"/>
      <c r="I44" s="98">
        <f>D44-E44</f>
        <v>0</v>
      </c>
      <c r="J44" s="98"/>
      <c r="K44" s="98"/>
    </row>
    <row r="45" spans="1:11" ht="35.450000000000003" customHeight="1" x14ac:dyDescent="0.35">
      <c r="A45" s="68"/>
      <c r="B45" s="22" t="s">
        <v>8</v>
      </c>
      <c r="C45" s="17"/>
      <c r="D45" s="32">
        <f>SUM(D38:D44)</f>
        <v>136493.62</v>
      </c>
      <c r="E45" s="118">
        <f>SUM(E39:H44)</f>
        <v>136493.62</v>
      </c>
      <c r="F45" s="118"/>
      <c r="G45" s="118"/>
      <c r="H45" s="118"/>
      <c r="I45" s="95">
        <f>SUM(I39:K44)</f>
        <v>0</v>
      </c>
      <c r="J45" s="95"/>
      <c r="K45" s="95"/>
    </row>
    <row r="46" spans="1:11" ht="31.5" x14ac:dyDescent="0.35">
      <c r="A46" s="68"/>
      <c r="B46" s="13" t="s">
        <v>13</v>
      </c>
      <c r="C46" s="18"/>
      <c r="D46" s="19">
        <f>D36+D45</f>
        <v>353963.62</v>
      </c>
      <c r="E46" s="94">
        <f>E36+E45</f>
        <v>353963.62</v>
      </c>
      <c r="F46" s="94"/>
      <c r="G46" s="94"/>
      <c r="H46" s="94"/>
      <c r="I46" s="86">
        <f>D46-E46</f>
        <v>0</v>
      </c>
      <c r="J46" s="87"/>
      <c r="K46" s="87"/>
    </row>
    <row r="47" spans="1:11" x14ac:dyDescent="0.35">
      <c r="A47" s="68"/>
      <c r="B47" s="82" t="s">
        <v>14</v>
      </c>
      <c r="C47" s="82"/>
      <c r="D47" s="82"/>
      <c r="E47" s="82"/>
      <c r="F47" s="82"/>
      <c r="G47" s="82"/>
      <c r="H47" s="82"/>
      <c r="I47" s="82"/>
      <c r="J47" s="82"/>
      <c r="K47" s="82"/>
    </row>
    <row r="48" spans="1:11" ht="31.5" x14ac:dyDescent="0.35">
      <c r="A48" s="68"/>
      <c r="B48" s="4" t="s">
        <v>32</v>
      </c>
      <c r="C48" s="11">
        <v>341</v>
      </c>
      <c r="D48" s="11"/>
      <c r="E48" s="119"/>
      <c r="F48" s="119"/>
      <c r="G48" s="119"/>
      <c r="H48" s="119"/>
      <c r="I48" s="119"/>
      <c r="J48" s="119"/>
      <c r="K48" s="119"/>
    </row>
    <row r="49" spans="1:11" ht="42.75" customHeight="1" x14ac:dyDescent="0.35">
      <c r="A49" s="68"/>
      <c r="B49" s="13" t="s">
        <v>8</v>
      </c>
      <c r="C49" s="18"/>
      <c r="D49" s="25">
        <f>SUM(D48)</f>
        <v>0</v>
      </c>
      <c r="E49" s="114">
        <f>SUM(E48)</f>
        <v>0</v>
      </c>
      <c r="F49" s="114"/>
      <c r="G49" s="114"/>
      <c r="H49" s="114"/>
      <c r="I49" s="115"/>
      <c r="J49" s="115"/>
      <c r="K49" s="115"/>
    </row>
    <row r="50" spans="1:11" x14ac:dyDescent="0.35">
      <c r="A50" s="68"/>
      <c r="B50" s="82" t="s">
        <v>15</v>
      </c>
      <c r="C50" s="82"/>
      <c r="D50" s="82"/>
      <c r="E50" s="82"/>
      <c r="F50" s="82"/>
      <c r="G50" s="82"/>
      <c r="H50" s="82"/>
      <c r="I50" s="82"/>
      <c r="J50" s="82"/>
      <c r="K50" s="82"/>
    </row>
    <row r="51" spans="1:11" ht="31.5" x14ac:dyDescent="0.35">
      <c r="A51" s="70"/>
      <c r="B51" s="60" t="s">
        <v>68</v>
      </c>
      <c r="C51" s="71">
        <v>342</v>
      </c>
      <c r="D51" s="60">
        <v>307562.31</v>
      </c>
      <c r="E51" s="102">
        <v>307562.31</v>
      </c>
      <c r="F51" s="104"/>
      <c r="G51" s="59"/>
      <c r="H51" s="59">
        <f>SUM(E51:G51)</f>
        <v>307562.31</v>
      </c>
      <c r="I51" s="59"/>
      <c r="J51" s="102">
        <f>D51-E51</f>
        <v>0</v>
      </c>
      <c r="K51" s="104"/>
    </row>
    <row r="52" spans="1:11" x14ac:dyDescent="0.35">
      <c r="A52" s="70"/>
      <c r="B52" s="60" t="s">
        <v>16</v>
      </c>
      <c r="C52" s="11">
        <v>342</v>
      </c>
      <c r="D52" s="36">
        <v>386550.49</v>
      </c>
      <c r="E52" s="96">
        <v>386550.49</v>
      </c>
      <c r="F52" s="96"/>
      <c r="G52" s="96"/>
      <c r="H52" s="96"/>
      <c r="I52" s="96">
        <f>D52-E52</f>
        <v>0</v>
      </c>
      <c r="J52" s="96"/>
      <c r="K52" s="96"/>
    </row>
    <row r="53" spans="1:11" ht="40.5" customHeight="1" x14ac:dyDescent="0.35">
      <c r="A53" s="68"/>
      <c r="B53" s="27" t="s">
        <v>8</v>
      </c>
      <c r="C53" s="31"/>
      <c r="D53" s="37">
        <f>SUM(D51:D52)</f>
        <v>694112.8</v>
      </c>
      <c r="E53" s="116">
        <f>SUM(E51:E52)</f>
        <v>694112.8</v>
      </c>
      <c r="F53" s="117"/>
      <c r="G53" s="43"/>
      <c r="H53" s="43">
        <f>SUM(E53:G53)</f>
        <v>694112.8</v>
      </c>
      <c r="I53" s="43">
        <f>SUM(I51:I52)</f>
        <v>0</v>
      </c>
      <c r="J53" s="116">
        <f>J51+I52</f>
        <v>0</v>
      </c>
      <c r="K53" s="117"/>
    </row>
    <row r="54" spans="1:11" x14ac:dyDescent="0.35">
      <c r="A54" s="68"/>
      <c r="B54" s="82" t="s">
        <v>17</v>
      </c>
      <c r="C54" s="82"/>
      <c r="D54" s="82"/>
      <c r="E54" s="82"/>
      <c r="F54" s="82"/>
      <c r="G54" s="82"/>
      <c r="H54" s="82"/>
      <c r="I54" s="82"/>
      <c r="J54" s="82"/>
      <c r="K54" s="82"/>
    </row>
    <row r="55" spans="1:11" ht="31.5" x14ac:dyDescent="0.35">
      <c r="A55" s="70"/>
      <c r="B55" s="34" t="s">
        <v>55</v>
      </c>
      <c r="C55" s="11">
        <v>226</v>
      </c>
      <c r="D55" s="8">
        <v>19098.509999999998</v>
      </c>
      <c r="E55" s="82">
        <v>19098.509999999998</v>
      </c>
      <c r="F55" s="82"/>
      <c r="G55" s="8"/>
      <c r="H55" s="8"/>
      <c r="I55" s="96">
        <f>D55-E55</f>
        <v>0</v>
      </c>
      <c r="J55" s="96"/>
      <c r="K55" s="96"/>
    </row>
    <row r="56" spans="1:11" ht="66" customHeight="1" x14ac:dyDescent="0.35">
      <c r="A56" s="68"/>
      <c r="B56" s="30" t="s">
        <v>54</v>
      </c>
      <c r="C56" s="11">
        <v>346</v>
      </c>
      <c r="D56" s="8"/>
      <c r="E56" s="82"/>
      <c r="F56" s="82"/>
      <c r="G56" s="8"/>
      <c r="H56" s="8"/>
      <c r="I56" s="96">
        <f>D56-E56</f>
        <v>0</v>
      </c>
      <c r="J56" s="96"/>
      <c r="K56" s="96"/>
    </row>
    <row r="57" spans="1:11" ht="140.25" customHeight="1" x14ac:dyDescent="0.35">
      <c r="A57" s="70"/>
      <c r="B57" s="34" t="s">
        <v>64</v>
      </c>
      <c r="C57" s="8">
        <v>226</v>
      </c>
      <c r="D57" s="8">
        <v>345700</v>
      </c>
      <c r="E57" s="82">
        <v>35700</v>
      </c>
      <c r="F57" s="82"/>
      <c r="G57" s="8"/>
      <c r="H57" s="8"/>
      <c r="I57" s="96">
        <f>D57-E57</f>
        <v>310000</v>
      </c>
      <c r="J57" s="96"/>
      <c r="K57" s="96"/>
    </row>
    <row r="58" spans="1:11" ht="21" customHeight="1" x14ac:dyDescent="0.35">
      <c r="A58" s="68"/>
      <c r="B58" s="13" t="s">
        <v>8</v>
      </c>
      <c r="C58" s="13"/>
      <c r="D58" s="13">
        <f>SUM(D55:D57)</f>
        <v>364798.51</v>
      </c>
      <c r="E58" s="101">
        <f>+SUM(E55:F57)</f>
        <v>54798.509999999995</v>
      </c>
      <c r="F58" s="101"/>
      <c r="G58" s="13"/>
      <c r="H58" s="13"/>
      <c r="I58" s="96">
        <f>D58-E58</f>
        <v>310000</v>
      </c>
      <c r="J58" s="96"/>
      <c r="K58" s="96"/>
    </row>
    <row r="59" spans="1:11" ht="21" customHeight="1" x14ac:dyDescent="0.35">
      <c r="A59" s="68"/>
      <c r="B59" s="39" t="s">
        <v>37</v>
      </c>
      <c r="C59" s="15"/>
      <c r="D59" s="38">
        <f>D58+D53+D46+D23+D17+D13</f>
        <v>1507771.8000000003</v>
      </c>
      <c r="E59" s="94">
        <f>E58+E53+E49+E46+E23+E17+E13</f>
        <v>1197771.8000000003</v>
      </c>
      <c r="F59" s="95"/>
      <c r="G59" s="95"/>
      <c r="H59" s="95"/>
      <c r="I59" s="96">
        <f>D59-E59</f>
        <v>310000</v>
      </c>
      <c r="J59" s="96"/>
      <c r="K59" s="96"/>
    </row>
    <row r="60" spans="1:11" ht="42" customHeight="1" x14ac:dyDescent="0.35">
      <c r="A60" s="68"/>
      <c r="B60" s="82" t="s">
        <v>36</v>
      </c>
      <c r="C60" s="82"/>
      <c r="D60" s="82"/>
      <c r="E60" s="82"/>
      <c r="F60" s="82"/>
      <c r="G60" s="82"/>
      <c r="H60" s="82"/>
      <c r="I60" s="82"/>
      <c r="J60" s="82"/>
      <c r="K60" s="82"/>
    </row>
    <row r="61" spans="1:11" ht="33" x14ac:dyDescent="0.35">
      <c r="A61" s="68"/>
      <c r="B61" s="5" t="s">
        <v>19</v>
      </c>
      <c r="C61" s="5">
        <v>310</v>
      </c>
      <c r="D61" s="5">
        <v>48700</v>
      </c>
      <c r="E61" s="93">
        <v>48700</v>
      </c>
      <c r="F61" s="93"/>
      <c r="G61" s="93"/>
      <c r="H61" s="93"/>
      <c r="I61" s="93"/>
      <c r="J61" s="93">
        <f>+D61-E61</f>
        <v>0</v>
      </c>
      <c r="K61" s="83"/>
    </row>
    <row r="62" spans="1:11" ht="33" x14ac:dyDescent="0.35">
      <c r="A62" s="68"/>
      <c r="B62" s="28" t="s">
        <v>65</v>
      </c>
      <c r="C62" s="5">
        <v>310</v>
      </c>
      <c r="D62" s="5">
        <v>0</v>
      </c>
      <c r="E62" s="93"/>
      <c r="F62" s="93"/>
      <c r="G62" s="93"/>
      <c r="H62" s="93"/>
      <c r="I62" s="93"/>
      <c r="J62" s="93">
        <f>+D62-E62</f>
        <v>0</v>
      </c>
      <c r="K62" s="83"/>
    </row>
    <row r="63" spans="1:11" ht="49.5" x14ac:dyDescent="0.35">
      <c r="A63" s="70"/>
      <c r="B63" s="28" t="s">
        <v>66</v>
      </c>
      <c r="C63" s="5">
        <v>310</v>
      </c>
      <c r="D63" s="5">
        <v>110000</v>
      </c>
      <c r="E63" s="83">
        <v>110000</v>
      </c>
      <c r="F63" s="83"/>
      <c r="G63" s="83"/>
      <c r="H63" s="83"/>
      <c r="I63" s="83"/>
      <c r="J63" s="93">
        <f>+D63-E63</f>
        <v>0</v>
      </c>
      <c r="K63" s="83"/>
    </row>
    <row r="64" spans="1:11" x14ac:dyDescent="0.35">
      <c r="A64" s="68"/>
      <c r="B64" s="28" t="s">
        <v>67</v>
      </c>
      <c r="C64" s="5">
        <v>346</v>
      </c>
      <c r="D64" s="5">
        <v>53412</v>
      </c>
      <c r="E64" s="83">
        <v>53412</v>
      </c>
      <c r="F64" s="83"/>
      <c r="G64" s="83"/>
      <c r="H64" s="83"/>
      <c r="I64" s="83"/>
      <c r="J64" s="93">
        <f>+D64-E64</f>
        <v>0</v>
      </c>
      <c r="K64" s="83"/>
    </row>
    <row r="65" spans="1:11" ht="3.75" customHeight="1" x14ac:dyDescent="0.35">
      <c r="A65" s="68"/>
      <c r="B65" s="28"/>
      <c r="C65" s="5"/>
      <c r="D65" s="5"/>
      <c r="E65" s="83"/>
      <c r="F65" s="83"/>
      <c r="G65" s="83"/>
      <c r="H65" s="83"/>
      <c r="I65" s="83"/>
      <c r="J65" s="93">
        <f>+D65-E65</f>
        <v>0</v>
      </c>
      <c r="K65" s="83"/>
    </row>
    <row r="66" spans="1:11" ht="45.75" customHeight="1" x14ac:dyDescent="0.35">
      <c r="A66" s="68"/>
      <c r="B66" s="9" t="s">
        <v>56</v>
      </c>
      <c r="C66" s="9">
        <v>226</v>
      </c>
      <c r="D66" s="9"/>
      <c r="E66" s="113"/>
      <c r="F66" s="92"/>
      <c r="G66" s="9"/>
      <c r="H66" s="9"/>
      <c r="I66" s="9"/>
      <c r="J66" s="113">
        <f>D66-E66</f>
        <v>0</v>
      </c>
      <c r="K66" s="92"/>
    </row>
    <row r="67" spans="1:11" ht="28.5" customHeight="1" x14ac:dyDescent="0.35">
      <c r="A67" s="68"/>
      <c r="B67" s="22" t="s">
        <v>20</v>
      </c>
      <c r="C67" s="22"/>
      <c r="D67" s="22">
        <f>SUM(D61:D66)</f>
        <v>212112</v>
      </c>
      <c r="E67" s="84">
        <f>SUM(E61:I66)</f>
        <v>212112</v>
      </c>
      <c r="F67" s="84"/>
      <c r="G67" s="84"/>
      <c r="H67" s="84"/>
      <c r="I67" s="84"/>
      <c r="J67" s="84">
        <f>D67-E67</f>
        <v>0</v>
      </c>
      <c r="K67" s="85"/>
    </row>
    <row r="68" spans="1:11" ht="28.5" customHeight="1" x14ac:dyDescent="0.35">
      <c r="A68" s="68"/>
      <c r="B68" s="72" t="s">
        <v>57</v>
      </c>
      <c r="C68" s="73"/>
      <c r="D68" s="73"/>
      <c r="E68" s="73"/>
      <c r="F68" s="73"/>
      <c r="G68" s="73"/>
      <c r="H68" s="73"/>
      <c r="I68" s="73"/>
      <c r="J68" s="73"/>
      <c r="K68" s="74"/>
    </row>
    <row r="69" spans="1:11" ht="28.5" customHeight="1" x14ac:dyDescent="0.35">
      <c r="A69" s="68"/>
      <c r="B69" s="61"/>
      <c r="C69" s="61">
        <v>310</v>
      </c>
      <c r="D69" s="61"/>
      <c r="E69" s="75"/>
      <c r="F69" s="76"/>
      <c r="G69" s="62"/>
      <c r="H69" s="62"/>
      <c r="I69" s="62"/>
      <c r="J69" s="75"/>
      <c r="K69" s="76"/>
    </row>
    <row r="70" spans="1:11" ht="28.5" customHeight="1" x14ac:dyDescent="0.35">
      <c r="A70" s="68"/>
      <c r="B70" s="57"/>
      <c r="C70" s="57"/>
      <c r="D70" s="57">
        <f>SUM(D69)</f>
        <v>0</v>
      </c>
      <c r="E70" s="77">
        <f>SUM(E69)</f>
        <v>0</v>
      </c>
      <c r="F70" s="78"/>
      <c r="G70" s="56"/>
      <c r="H70" s="56"/>
      <c r="I70" s="56"/>
      <c r="J70" s="77"/>
      <c r="K70" s="78"/>
    </row>
    <row r="71" spans="1:11" ht="24" customHeight="1" x14ac:dyDescent="0.35">
      <c r="A71" s="68"/>
      <c r="B71" s="82" t="s">
        <v>21</v>
      </c>
      <c r="C71" s="82"/>
      <c r="D71" s="82"/>
      <c r="E71" s="82"/>
      <c r="F71" s="82"/>
      <c r="G71" s="82"/>
      <c r="H71" s="82"/>
      <c r="I71" s="82"/>
      <c r="J71" s="82"/>
      <c r="K71" s="82"/>
    </row>
    <row r="72" spans="1:11" ht="33" x14ac:dyDescent="0.35">
      <c r="A72" s="70"/>
      <c r="B72" s="5" t="s">
        <v>22</v>
      </c>
      <c r="C72" s="5">
        <v>221</v>
      </c>
      <c r="D72" s="12">
        <v>35640</v>
      </c>
      <c r="E72" s="83">
        <v>35640</v>
      </c>
      <c r="F72" s="83"/>
      <c r="G72" s="83"/>
      <c r="H72" s="83"/>
      <c r="I72" s="83"/>
      <c r="J72" s="84">
        <f>D72-E72</f>
        <v>0</v>
      </c>
      <c r="K72" s="85"/>
    </row>
    <row r="73" spans="1:11" x14ac:dyDescent="0.35">
      <c r="A73" s="68"/>
      <c r="B73" s="5" t="s">
        <v>18</v>
      </c>
      <c r="C73" s="5">
        <v>346</v>
      </c>
      <c r="D73" s="5">
        <v>8000</v>
      </c>
      <c r="E73" s="83">
        <v>8000</v>
      </c>
      <c r="F73" s="83"/>
      <c r="G73" s="83"/>
      <c r="H73" s="83"/>
      <c r="I73" s="83"/>
      <c r="J73" s="84">
        <f>D73-E73</f>
        <v>0</v>
      </c>
      <c r="K73" s="85"/>
    </row>
    <row r="74" spans="1:11" ht="33" x14ac:dyDescent="0.35">
      <c r="A74" s="68"/>
      <c r="B74" s="5" t="s">
        <v>23</v>
      </c>
      <c r="C74" s="5">
        <v>225</v>
      </c>
      <c r="D74" s="5">
        <v>9600</v>
      </c>
      <c r="E74" s="83">
        <v>9600</v>
      </c>
      <c r="F74" s="83"/>
      <c r="G74" s="83"/>
      <c r="H74" s="83"/>
      <c r="I74" s="83"/>
      <c r="J74" s="84">
        <f>D74-E74</f>
        <v>0</v>
      </c>
      <c r="K74" s="85"/>
    </row>
    <row r="75" spans="1:11" x14ac:dyDescent="0.35">
      <c r="A75" s="68"/>
      <c r="B75" s="5"/>
      <c r="C75" s="5"/>
      <c r="D75" s="5"/>
      <c r="E75" s="83"/>
      <c r="F75" s="83"/>
      <c r="G75" s="5"/>
      <c r="H75" s="5"/>
      <c r="I75" s="5"/>
      <c r="J75" s="113"/>
      <c r="K75" s="92"/>
    </row>
    <row r="76" spans="1:11" ht="21" customHeight="1" x14ac:dyDescent="0.35">
      <c r="A76" s="68"/>
      <c r="B76" s="22" t="s">
        <v>24</v>
      </c>
      <c r="C76" s="22"/>
      <c r="D76" s="42">
        <f>SUM(D72:D75)</f>
        <v>53240</v>
      </c>
      <c r="E76" s="85">
        <f>SUM(E72:I75)</f>
        <v>53240</v>
      </c>
      <c r="F76" s="85"/>
      <c r="G76" s="85"/>
      <c r="H76" s="85"/>
      <c r="I76" s="85"/>
      <c r="J76" s="77">
        <f>SUM(J72:K75)</f>
        <v>0</v>
      </c>
      <c r="K76" s="88"/>
    </row>
    <row r="77" spans="1:11" ht="33" x14ac:dyDescent="0.35">
      <c r="A77" s="68"/>
      <c r="B77" s="14" t="s">
        <v>25</v>
      </c>
      <c r="C77" s="14"/>
      <c r="D77" s="41">
        <f>D67+D76</f>
        <v>265352</v>
      </c>
      <c r="E77" s="86">
        <f>E76+E67</f>
        <v>265352</v>
      </c>
      <c r="F77" s="86"/>
      <c r="G77" s="86"/>
      <c r="H77" s="86"/>
      <c r="I77" s="86"/>
      <c r="J77" s="86">
        <f>D77-E77</f>
        <v>0</v>
      </c>
      <c r="K77" s="87"/>
    </row>
    <row r="78" spans="1:11" x14ac:dyDescent="0.35">
      <c r="A78" s="68"/>
      <c r="B78" s="63" t="s">
        <v>58</v>
      </c>
      <c r="C78" s="64"/>
      <c r="D78" s="65">
        <f>D77+D70</f>
        <v>265352</v>
      </c>
      <c r="E78" s="79">
        <f>E70+E77</f>
        <v>265352</v>
      </c>
      <c r="F78" s="80"/>
      <c r="G78" s="66"/>
      <c r="H78" s="66"/>
      <c r="I78" s="66"/>
      <c r="J78" s="81"/>
      <c r="K78" s="80"/>
    </row>
    <row r="79" spans="1:11" x14ac:dyDescent="0.35">
      <c r="B79" s="3"/>
    </row>
    <row r="80" spans="1:11" x14ac:dyDescent="0.35">
      <c r="B80" s="3" t="s">
        <v>38</v>
      </c>
      <c r="D80" t="s">
        <v>42</v>
      </c>
    </row>
    <row r="81" spans="2:4" x14ac:dyDescent="0.35">
      <c r="B81" s="3" t="s">
        <v>26</v>
      </c>
    </row>
    <row r="82" spans="2:4" x14ac:dyDescent="0.35">
      <c r="B82" s="3" t="s">
        <v>27</v>
      </c>
      <c r="D82" t="s">
        <v>43</v>
      </c>
    </row>
    <row r="83" spans="2:4" x14ac:dyDescent="0.35">
      <c r="B83" s="3"/>
    </row>
    <row r="84" spans="2:4" x14ac:dyDescent="0.35">
      <c r="B84" s="3" t="s">
        <v>31</v>
      </c>
      <c r="C84" s="49">
        <v>45678</v>
      </c>
    </row>
    <row r="85" spans="2:4" x14ac:dyDescent="0.35">
      <c r="B85" s="2"/>
    </row>
    <row r="86" spans="2:4" x14ac:dyDescent="0.35">
      <c r="B86" s="2"/>
    </row>
  </sheetData>
  <mergeCells count="133">
    <mergeCell ref="A2:K2"/>
    <mergeCell ref="J75:K75"/>
    <mergeCell ref="E36:F36"/>
    <mergeCell ref="J36:K36"/>
    <mergeCell ref="E66:F66"/>
    <mergeCell ref="J66:K66"/>
    <mergeCell ref="E10:H10"/>
    <mergeCell ref="E11:H11"/>
    <mergeCell ref="B24:K24"/>
    <mergeCell ref="E21:F21"/>
    <mergeCell ref="E23:F23"/>
    <mergeCell ref="I17:K17"/>
    <mergeCell ref="B18:K18"/>
    <mergeCell ref="I19:K19"/>
    <mergeCell ref="I21:K21"/>
    <mergeCell ref="I22:K22"/>
    <mergeCell ref="E6:H6"/>
    <mergeCell ref="I6:K6"/>
    <mergeCell ref="B7:K7"/>
    <mergeCell ref="E8:H8"/>
    <mergeCell ref="I8:K8"/>
    <mergeCell ref="E9:H9"/>
    <mergeCell ref="I9:K9"/>
    <mergeCell ref="J10:K10"/>
    <mergeCell ref="I35:K35"/>
    <mergeCell ref="B37:K37"/>
    <mergeCell ref="E35:F35"/>
    <mergeCell ref="B38:K38"/>
    <mergeCell ref="E39:H39"/>
    <mergeCell ref="I39:K39"/>
    <mergeCell ref="E40:H40"/>
    <mergeCell ref="E41:H41"/>
    <mergeCell ref="I41:K41"/>
    <mergeCell ref="E28:H28"/>
    <mergeCell ref="I28:K28"/>
    <mergeCell ref="B29:K29"/>
    <mergeCell ref="E30:H30"/>
    <mergeCell ref="I30:K30"/>
    <mergeCell ref="E34:H34"/>
    <mergeCell ref="E31:F31"/>
    <mergeCell ref="J31:K31"/>
    <mergeCell ref="J34:K34"/>
    <mergeCell ref="E33:F33"/>
    <mergeCell ref="J33:K33"/>
    <mergeCell ref="E57:F57"/>
    <mergeCell ref="E58:F58"/>
    <mergeCell ref="E49:H49"/>
    <mergeCell ref="I49:K49"/>
    <mergeCell ref="B50:K50"/>
    <mergeCell ref="E52:H52"/>
    <mergeCell ref="I52:K52"/>
    <mergeCell ref="E44:H44"/>
    <mergeCell ref="I44:K44"/>
    <mergeCell ref="E51:F51"/>
    <mergeCell ref="J51:K51"/>
    <mergeCell ref="E55:F55"/>
    <mergeCell ref="E56:F56"/>
    <mergeCell ref="E53:F53"/>
    <mergeCell ref="J53:K53"/>
    <mergeCell ref="E45:H45"/>
    <mergeCell ref="I45:K45"/>
    <mergeCell ref="E46:H46"/>
    <mergeCell ref="I46:K46"/>
    <mergeCell ref="B47:K47"/>
    <mergeCell ref="E48:H48"/>
    <mergeCell ref="I48:K48"/>
    <mergeCell ref="A4:J4"/>
    <mergeCell ref="E12:F12"/>
    <mergeCell ref="B14:K14"/>
    <mergeCell ref="B15:K15"/>
    <mergeCell ref="E16:F16"/>
    <mergeCell ref="G16:K16"/>
    <mergeCell ref="I40:K40"/>
    <mergeCell ref="B25:K25"/>
    <mergeCell ref="E26:H26"/>
    <mergeCell ref="I26:K26"/>
    <mergeCell ref="E27:H27"/>
    <mergeCell ref="I27:K27"/>
    <mergeCell ref="E17:F17"/>
    <mergeCell ref="I23:K23"/>
    <mergeCell ref="E22:F22"/>
    <mergeCell ref="E19:F19"/>
    <mergeCell ref="J11:K11"/>
    <mergeCell ref="J12:K12"/>
    <mergeCell ref="E13:H13"/>
    <mergeCell ref="I13:K13"/>
    <mergeCell ref="E20:F20"/>
    <mergeCell ref="J20:K20"/>
    <mergeCell ref="J32:K32"/>
    <mergeCell ref="E32:F32"/>
    <mergeCell ref="E65:I65"/>
    <mergeCell ref="E42:F42"/>
    <mergeCell ref="J42:K42"/>
    <mergeCell ref="E67:I67"/>
    <mergeCell ref="J67:K67"/>
    <mergeCell ref="J64:K64"/>
    <mergeCell ref="B60:K60"/>
    <mergeCell ref="E61:I61"/>
    <mergeCell ref="J61:K61"/>
    <mergeCell ref="E62:I62"/>
    <mergeCell ref="J62:K62"/>
    <mergeCell ref="E59:H59"/>
    <mergeCell ref="I59:K59"/>
    <mergeCell ref="J65:K65"/>
    <mergeCell ref="E63:I63"/>
    <mergeCell ref="J63:K63"/>
    <mergeCell ref="E64:I64"/>
    <mergeCell ref="E43:H43"/>
    <mergeCell ref="I43:K43"/>
    <mergeCell ref="B54:K54"/>
    <mergeCell ref="I55:K55"/>
    <mergeCell ref="I56:K56"/>
    <mergeCell ref="I57:K57"/>
    <mergeCell ref="I58:K58"/>
    <mergeCell ref="B68:K68"/>
    <mergeCell ref="E69:F69"/>
    <mergeCell ref="J69:K69"/>
    <mergeCell ref="E70:F70"/>
    <mergeCell ref="J70:K70"/>
    <mergeCell ref="E78:F78"/>
    <mergeCell ref="J78:K78"/>
    <mergeCell ref="B71:K71"/>
    <mergeCell ref="E72:I72"/>
    <mergeCell ref="J72:K72"/>
    <mergeCell ref="J77:K77"/>
    <mergeCell ref="E74:I74"/>
    <mergeCell ref="J74:K74"/>
    <mergeCell ref="J76:K76"/>
    <mergeCell ref="E76:I76"/>
    <mergeCell ref="E73:I73"/>
    <mergeCell ref="J73:K73"/>
    <mergeCell ref="E75:F75"/>
    <mergeCell ref="E77:I77"/>
  </mergeCells>
  <pageMargins left="0.7" right="0.7" top="0.75" bottom="0.75" header="0.3" footer="0.3"/>
  <pageSetup paperSize="9" scale="81" orientation="portrait" r:id="rId1"/>
  <rowBreaks count="1" manualBreakCount="1">
    <brk id="7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economist5</dc:creator>
  <cp:lastModifiedBy>Admin</cp:lastModifiedBy>
  <cp:lastPrinted>2025-01-21T23:16:40Z</cp:lastPrinted>
  <dcterms:created xsi:type="dcterms:W3CDTF">2022-03-23T06:15:17Z</dcterms:created>
  <dcterms:modified xsi:type="dcterms:W3CDTF">2025-04-04T06:49:24Z</dcterms:modified>
</cp:coreProperties>
</file>